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3.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5.xml" ContentType="application/vnd.openxmlformats-officedocument.drawing+xml"/>
  <Override PartName="/xl/comments1.xml" ContentType="application/vnd.openxmlformats-officedocument.spreadsheetml.comment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Users\Samuel\Downloads\CCS\Sitecore Migration\Research\Cancer Statistics\Canadian Cancer Statistics\"/>
    </mc:Choice>
  </mc:AlternateContent>
  <xr:revisionPtr revIDLastSave="0" documentId="8_{B902EA1A-C05C-4276-8D84-5D912E261C06}" xr6:coauthVersionLast="45" xr6:coauthVersionMax="45" xr10:uidLastSave="{00000000-0000-0000-0000-000000000000}"/>
  <bookViews>
    <workbookView xWindow="1950" yWindow="1950" windowWidth="21600" windowHeight="11385" firstSheet="20" activeTab="26" xr2:uid="{00000000-000D-0000-FFFF-FFFF00000000}"/>
  </bookViews>
  <sheets>
    <sheet name="About this file" sheetId="31" r:id="rId1"/>
    <sheet name="T1_inc" sheetId="1" r:id="rId2"/>
    <sheet name="T2_mort" sheetId="2" r:id="rId3"/>
    <sheet name="F1_IM-age" sheetId="3" r:id="rId4"/>
    <sheet name="F2_IM-geo" sheetId="4" r:id="rId5"/>
    <sheet name="F3_hist-sex" sheetId="6" r:id="rId6"/>
    <sheet name="T3_stage" sheetId="5" r:id="rId7"/>
    <sheet name="F4_stage-sex " sheetId="7" r:id="rId8"/>
    <sheet name="F5_hist-stage" sheetId="8" r:id="rId9"/>
    <sheet name="F6_IM-trends" sheetId="9" r:id="rId10"/>
    <sheet name="F7_hist-trends" sheetId="10" r:id="rId11"/>
    <sheet name="T4_inc-trends-age" sheetId="13" r:id="rId12"/>
    <sheet name="Supp_T4" sheetId="27" r:id="rId13"/>
    <sheet name="T5_inc-trends-geo" sheetId="14" r:id="rId14"/>
    <sheet name="Supp_T5" sheetId="28" r:id="rId15"/>
    <sheet name="F8_hist-trends-sex" sheetId="11" r:id="rId16"/>
    <sheet name="Supp_F7-F8" sheetId="26" r:id="rId17"/>
    <sheet name="T6_surv-sex" sheetId="15" r:id="rId18"/>
    <sheet name="Supp_T6" sheetId="29" r:id="rId19"/>
    <sheet name="F9_surv-hist-age" sheetId="16" r:id="rId20"/>
    <sheet name="F10_surv-hist-sex" sheetId="17" r:id="rId21"/>
    <sheet name="F11_surv-stage-sex" sheetId="21" r:id="rId22"/>
    <sheet name="T7_prev" sheetId="18" r:id="rId23"/>
    <sheet name="F12_prev-sex-duration" sheetId="19" r:id="rId24"/>
    <sheet name="T8_prev-geo" sheetId="20" r:id="rId25"/>
    <sheet name="F_D1" sheetId="24" r:id="rId26"/>
    <sheet name="F_D2" sheetId="25" r:id="rId27"/>
  </sheets>
  <externalReferences>
    <externalReference r:id="rId28"/>
  </externalReferences>
  <definedNames>
    <definedName name="Format">#REF!</definedName>
    <definedName name="Original">#REF!</definedName>
    <definedName name="_xlnm.Print_Area" localSheetId="6">T3_stage!$A$1:$K$39</definedName>
    <definedName name="_xlnm.Print_Area" localSheetId="13">'T5_inc-trends-geo'!$A$1:$O$29</definedName>
    <definedName name="Z_4065E717_11DE_4CCC_99D1_B3BA920E3F92_.wvu.PrintArea" localSheetId="6" hidden="1">T3_stage!$A$1:$K$39</definedName>
    <definedName name="Z_4065E717_11DE_4CCC_99D1_B3BA920E3F92_.wvu.PrintArea" localSheetId="13" hidden="1">'T5_inc-trends-geo'!$A$1:$O$29</definedName>
    <definedName name="Z_B848C897_026E_44C8_A434_4C9BC47821B0_.wvu.PrintArea" localSheetId="6" hidden="1">T3_stage!$A$1:$K$39</definedName>
    <definedName name="Z_B848C897_026E_44C8_A434_4C9BC47821B0_.wvu.PrintArea" localSheetId="13" hidden="1">'T5_inc-trends-geo'!$A$1:$O$29</definedName>
    <definedName name="Z_C4A283EE_C4B0_4E29_8C19_4963E37D90B7_.wvu.PrintArea" localSheetId="6" hidden="1">T3_stage!$A$1:$K$39</definedName>
    <definedName name="Z_C4A283EE_C4B0_4E29_8C19_4963E37D90B7_.wvu.PrintArea" localSheetId="13" hidden="1">'T5_inc-trends-geo'!$A$1:$O$29</definedName>
  </definedNames>
  <calcPr calcId="191029"/>
  <customWorkbookViews>
    <customWorkbookView name="Tricia C - Personal View" guid="{C4A283EE-C4B0-4E29-8C19-4963E37D90B7}" mergeInterval="0" personalView="1" maximized="1" xWindow="-8" yWindow="-8" windowWidth="1936" windowHeight="1056" activeSheetId="25" showComments="commIndAndComment"/>
    <customWorkbookView name="Leah Smith - Personal View" guid="{4065E717-11DE-4CCC-99D1-B3BA920E3F92}" mergeInterval="0" personalView="1" maximized="1" xWindow="-1928" yWindow="-8" windowWidth="1936" windowHeight="1056" activeSheetId="14"/>
    <customWorkbookView name="Larry - Personal View" guid="{B848C897-026E-44C8-A434-4C9BC47821B0}" mergeInterval="0" personalView="1" maximized="1" xWindow="-8" yWindow="-8" windowWidth="1696" windowHeight="1026" activeSheetId="2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6" l="1"/>
  <c r="D39" i="6"/>
  <c r="C39" i="6"/>
  <c r="B39" i="6"/>
  <c r="H37" i="6"/>
  <c r="G37" i="6"/>
  <c r="F37" i="6"/>
  <c r="H36" i="6"/>
  <c r="G36" i="6"/>
  <c r="F36" i="6"/>
  <c r="H35" i="6"/>
  <c r="G35" i="6"/>
  <c r="F35" i="6"/>
  <c r="H34" i="6"/>
  <c r="G34" i="6"/>
  <c r="F34" i="6"/>
  <c r="H33" i="6"/>
  <c r="G33" i="6"/>
  <c r="F33" i="6"/>
  <c r="D27" i="19"/>
  <c r="C27" i="19"/>
  <c r="B27" i="19"/>
  <c r="B26" i="19"/>
  <c r="B28" i="19" s="1"/>
  <c r="D26" i="19"/>
  <c r="C26" i="19"/>
  <c r="C22" i="3"/>
  <c r="B44" i="7"/>
  <c r="C43" i="7" s="1"/>
  <c r="C42" i="7"/>
  <c r="F44" i="7"/>
  <c r="G42" i="7" s="1"/>
  <c r="D44" i="7"/>
  <c r="E41" i="7" s="1"/>
  <c r="E40" i="7"/>
  <c r="C40" i="7"/>
  <c r="E42" i="7"/>
  <c r="E39" i="7"/>
  <c r="I23" i="3"/>
  <c r="I24" i="3"/>
  <c r="I25" i="3"/>
  <c r="I26" i="3"/>
  <c r="I27" i="3"/>
  <c r="H23" i="3"/>
  <c r="H24" i="3"/>
  <c r="H25" i="3"/>
  <c r="H26" i="3"/>
  <c r="H27" i="3"/>
  <c r="I22" i="3"/>
  <c r="H22" i="3"/>
  <c r="G23" i="3"/>
  <c r="G24" i="3"/>
  <c r="G25" i="3"/>
  <c r="G26" i="3"/>
  <c r="G27" i="3"/>
  <c r="F23" i="3"/>
  <c r="F24" i="3"/>
  <c r="F25" i="3"/>
  <c r="F26" i="3"/>
  <c r="F27" i="3"/>
  <c r="G22" i="3"/>
  <c r="F22" i="3"/>
  <c r="E23" i="3"/>
  <c r="E24" i="3"/>
  <c r="E25" i="3"/>
  <c r="E26" i="3"/>
  <c r="E27" i="3"/>
  <c r="D23" i="3"/>
  <c r="D24" i="3"/>
  <c r="D25" i="3"/>
  <c r="D26" i="3"/>
  <c r="D27" i="3"/>
  <c r="E22" i="3"/>
  <c r="D22" i="3"/>
  <c r="C27" i="3"/>
  <c r="C26" i="3"/>
  <c r="C25" i="3"/>
  <c r="C24" i="3"/>
  <c r="C23" i="3"/>
  <c r="B27" i="3"/>
  <c r="B26" i="3"/>
  <c r="B25" i="3"/>
  <c r="B24" i="3"/>
  <c r="B23" i="3"/>
  <c r="B22" i="3"/>
  <c r="U17" i="4"/>
  <c r="T17" i="4"/>
  <c r="U16" i="4"/>
  <c r="T16" i="4"/>
  <c r="U15" i="4"/>
  <c r="T15" i="4"/>
  <c r="U14" i="4"/>
  <c r="T14" i="4"/>
  <c r="U13" i="4"/>
  <c r="T13" i="4"/>
  <c r="U12" i="4"/>
  <c r="T12" i="4"/>
  <c r="U11" i="4"/>
  <c r="T11" i="4"/>
  <c r="U10" i="4"/>
  <c r="T10" i="4"/>
  <c r="U9" i="4"/>
  <c r="T9" i="4"/>
  <c r="U8" i="4"/>
  <c r="T8" i="4"/>
  <c r="U7" i="4"/>
  <c r="T7" i="4"/>
  <c r="U6" i="4"/>
  <c r="T6" i="4"/>
  <c r="U5" i="4"/>
  <c r="T5" i="4"/>
  <c r="P17" i="4"/>
  <c r="O17" i="4"/>
  <c r="P16" i="4"/>
  <c r="O16" i="4"/>
  <c r="P15" i="4"/>
  <c r="O15" i="4"/>
  <c r="P14" i="4"/>
  <c r="O14" i="4"/>
  <c r="P12" i="4"/>
  <c r="O12" i="4"/>
  <c r="P11" i="4"/>
  <c r="O11" i="4"/>
  <c r="P10" i="4"/>
  <c r="O10" i="4"/>
  <c r="P9" i="4"/>
  <c r="O9" i="4"/>
  <c r="P8" i="4"/>
  <c r="O8" i="4"/>
  <c r="P7" i="4"/>
  <c r="O7" i="4"/>
  <c r="P6" i="4"/>
  <c r="O6" i="4"/>
  <c r="P5" i="4"/>
  <c r="O5" i="4"/>
  <c r="H57" i="8"/>
  <c r="C46" i="8" s="1"/>
  <c r="AJ38" i="16"/>
  <c r="AI38" i="16"/>
  <c r="AJ37" i="16"/>
  <c r="AI37" i="16"/>
  <c r="AJ36" i="16"/>
  <c r="AI36" i="16"/>
  <c r="AJ35" i="16"/>
  <c r="AI35" i="16"/>
  <c r="AJ34" i="16"/>
  <c r="AI34" i="16"/>
  <c r="AJ33" i="16"/>
  <c r="AI33" i="16"/>
  <c r="AD38" i="16"/>
  <c r="AC38" i="16"/>
  <c r="AD37" i="16"/>
  <c r="AC37" i="16"/>
  <c r="AD36" i="16"/>
  <c r="AC36" i="16"/>
  <c r="AD35" i="16"/>
  <c r="AC35" i="16"/>
  <c r="AD34" i="16"/>
  <c r="AC34" i="16"/>
  <c r="AD33" i="16"/>
  <c r="AC33" i="16"/>
  <c r="X38" i="16"/>
  <c r="W38" i="16"/>
  <c r="X37" i="16"/>
  <c r="W37" i="16"/>
  <c r="X36" i="16"/>
  <c r="W36" i="16"/>
  <c r="X35" i="16"/>
  <c r="W35" i="16"/>
  <c r="X34" i="16"/>
  <c r="W34" i="16"/>
  <c r="X33" i="16"/>
  <c r="W33" i="16"/>
  <c r="R38" i="16"/>
  <c r="Q38" i="16"/>
  <c r="R37" i="16"/>
  <c r="Q37" i="16"/>
  <c r="R36" i="16"/>
  <c r="Q36" i="16"/>
  <c r="R35" i="16"/>
  <c r="Q35" i="16"/>
  <c r="R34" i="16"/>
  <c r="Q34" i="16"/>
  <c r="R33" i="16"/>
  <c r="Q33" i="16"/>
  <c r="L38" i="16"/>
  <c r="K38" i="16"/>
  <c r="L37" i="16"/>
  <c r="K37" i="16"/>
  <c r="L36" i="16"/>
  <c r="K36" i="16"/>
  <c r="L35" i="16"/>
  <c r="K35" i="16"/>
  <c r="L34" i="16"/>
  <c r="K34" i="16"/>
  <c r="L33" i="16"/>
  <c r="K33" i="16"/>
  <c r="F38" i="16"/>
  <c r="E38" i="16"/>
  <c r="F37" i="16"/>
  <c r="E37" i="16"/>
  <c r="F36" i="16"/>
  <c r="E36" i="16"/>
  <c r="F33" i="16"/>
  <c r="E33" i="16"/>
  <c r="F35" i="16"/>
  <c r="E35" i="16"/>
  <c r="F34" i="16"/>
  <c r="E34" i="16"/>
  <c r="F36" i="17"/>
  <c r="E36" i="17"/>
  <c r="R40" i="17"/>
  <c r="Q40" i="17"/>
  <c r="L40" i="17"/>
  <c r="K40" i="17"/>
  <c r="F40" i="17"/>
  <c r="E40" i="17"/>
  <c r="R38" i="17"/>
  <c r="Q38" i="17"/>
  <c r="L38" i="17"/>
  <c r="K38" i="17"/>
  <c r="F38" i="17"/>
  <c r="E38" i="17"/>
  <c r="R36" i="17"/>
  <c r="Q36" i="17"/>
  <c r="L36" i="17"/>
  <c r="K36" i="17"/>
  <c r="R37" i="17"/>
  <c r="Q37" i="17"/>
  <c r="L37" i="17"/>
  <c r="K37" i="17"/>
  <c r="F37" i="17"/>
  <c r="E37" i="17"/>
  <c r="Q41" i="17"/>
  <c r="R41" i="17"/>
  <c r="K41" i="17"/>
  <c r="L41" i="17"/>
  <c r="E41" i="17"/>
  <c r="F41" i="17"/>
  <c r="R39" i="17"/>
  <c r="Q39" i="17"/>
  <c r="L39" i="17"/>
  <c r="K39" i="17"/>
  <c r="F39" i="17"/>
  <c r="E39" i="17"/>
  <c r="L42" i="21"/>
  <c r="K42" i="21"/>
  <c r="L41" i="21"/>
  <c r="K41" i="21"/>
  <c r="L40" i="21"/>
  <c r="K40" i="21"/>
  <c r="L39" i="21"/>
  <c r="K39" i="21"/>
  <c r="L38" i="21"/>
  <c r="K38" i="21"/>
  <c r="R42" i="21"/>
  <c r="Q42" i="21"/>
  <c r="R41" i="21"/>
  <c r="Q41" i="21"/>
  <c r="R40" i="21"/>
  <c r="Q40" i="21"/>
  <c r="R39" i="21"/>
  <c r="Q39" i="21"/>
  <c r="R38" i="21"/>
  <c r="Q38" i="21"/>
  <c r="F42" i="21"/>
  <c r="E42" i="21"/>
  <c r="F41" i="21"/>
  <c r="E41" i="21"/>
  <c r="F40" i="21"/>
  <c r="E40" i="21"/>
  <c r="F39" i="21"/>
  <c r="E39" i="21"/>
  <c r="F38" i="21"/>
  <c r="E38" i="21"/>
  <c r="H62" i="8"/>
  <c r="C51" i="8" s="1"/>
  <c r="H61" i="8"/>
  <c r="F50" i="8" s="1"/>
  <c r="H60" i="8"/>
  <c r="C49" i="8" s="1"/>
  <c r="H59" i="8"/>
  <c r="F48" i="8" s="1"/>
  <c r="H58" i="8"/>
  <c r="G47" i="8" s="1"/>
  <c r="C41" i="7"/>
  <c r="E43" i="7"/>
  <c r="C39" i="7"/>
  <c r="D28" i="19" l="1"/>
  <c r="H25" i="19" s="1"/>
  <c r="G43" i="7"/>
  <c r="G41" i="7"/>
  <c r="G39" i="7"/>
  <c r="E44" i="7"/>
  <c r="F27" i="19"/>
  <c r="F25" i="19"/>
  <c r="F26" i="19"/>
  <c r="C28" i="19"/>
  <c r="D48" i="8"/>
  <c r="G48" i="8"/>
  <c r="E48" i="8"/>
  <c r="G49" i="8"/>
  <c r="E51" i="8"/>
  <c r="G51" i="8"/>
  <c r="G50" i="8"/>
  <c r="D50" i="8"/>
  <c r="C48" i="8"/>
  <c r="E50" i="8"/>
  <c r="F46" i="8"/>
  <c r="F49" i="8"/>
  <c r="C47" i="8"/>
  <c r="D51" i="8"/>
  <c r="D49" i="8"/>
  <c r="D47" i="8"/>
  <c r="C50" i="8"/>
  <c r="G46" i="8"/>
  <c r="E49" i="8"/>
  <c r="F47" i="8"/>
  <c r="E47" i="8"/>
  <c r="F51" i="8"/>
  <c r="E46" i="8"/>
  <c r="D46" i="8"/>
  <c r="C44" i="7"/>
  <c r="G40" i="7"/>
  <c r="H26" i="19" l="1"/>
  <c r="H28" i="19" s="1"/>
  <c r="H27" i="19"/>
  <c r="G44" i="7"/>
  <c r="G27" i="19"/>
  <c r="G25" i="19"/>
  <c r="G26" i="19"/>
  <c r="F28" i="19"/>
  <c r="G28"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Tricia C</author>
  </authors>
  <commentList>
    <comment ref="AP18" authorId="0" shapeId="0" xr:uid="{00000000-0006-0000-1700-000001000000}">
      <text>
        <r>
          <rPr>
            <b/>
            <sz val="9"/>
            <color indexed="81"/>
            <rFont val="Tahoma"/>
            <family val="2"/>
          </rPr>
          <t>Tricia C:</t>
        </r>
        <r>
          <rPr>
            <sz val="9"/>
            <color indexed="81"/>
            <rFont val="Tahoma"/>
            <family val="2"/>
          </rPr>
          <t xml:space="preserve">
Please ensure that </t>
        </r>
        <r>
          <rPr>
            <i/>
            <sz val="9"/>
            <color indexed="81"/>
            <rFont val="Tahoma"/>
            <family val="2"/>
          </rPr>
          <t>Appendix I</t>
        </r>
        <r>
          <rPr>
            <sz val="9"/>
            <color indexed="81"/>
            <rFont val="Tahoma"/>
            <family val="2"/>
          </rPr>
          <t xml:space="preserve"> is italicized.
</t>
        </r>
      </text>
    </comment>
  </commentList>
</comments>
</file>

<file path=xl/sharedStrings.xml><?xml version="1.0" encoding="utf-8"?>
<sst xmlns="http://schemas.openxmlformats.org/spreadsheetml/2006/main" count="1997" uniqueCount="1034">
  <si>
    <t xml:space="preserve">   Squamous cell carcinoma</t>
  </si>
  <si>
    <t xml:space="preserve">   Adenocarcinoma</t>
  </si>
  <si>
    <t xml:space="preserve">   Large cell carcinoma</t>
  </si>
  <si>
    <t xml:space="preserve">   Unspecified </t>
  </si>
  <si>
    <t>Male</t>
  </si>
  <si>
    <t>Female</t>
  </si>
  <si>
    <t>count</t>
  </si>
  <si>
    <t>%</t>
  </si>
  <si>
    <t>Both sexes</t>
  </si>
  <si>
    <t>Squamous cell carcinoma</t>
  </si>
  <si>
    <t>Adenocarcinoma</t>
  </si>
  <si>
    <t>Small cell carcinoma</t>
  </si>
  <si>
    <t>Large cell carcinoma</t>
  </si>
  <si>
    <t>Non-small cell carcinoma NOS</t>
  </si>
  <si>
    <t xml:space="preserve">Unspecified </t>
  </si>
  <si>
    <t>Stage</t>
  </si>
  <si>
    <t>I</t>
  </si>
  <si>
    <t>II</t>
  </si>
  <si>
    <t>III</t>
  </si>
  <si>
    <t>IV</t>
  </si>
  <si>
    <t>Unknown</t>
  </si>
  <si>
    <t xml:space="preserve">   Nunavut Territory</t>
  </si>
  <si>
    <t xml:space="preserve">   Northwest Territories</t>
  </si>
  <si>
    <t xml:space="preserve">   Yukon Territory</t>
  </si>
  <si>
    <t xml:space="preserve">   British Columbia</t>
  </si>
  <si>
    <t xml:space="preserve">   Alberta</t>
  </si>
  <si>
    <t xml:space="preserve">   Saskatchewan</t>
  </si>
  <si>
    <t xml:space="preserve">   Manitoba</t>
  </si>
  <si>
    <t xml:space="preserve">   Ontario</t>
  </si>
  <si>
    <t xml:space="preserve">   New Brunswick</t>
  </si>
  <si>
    <t xml:space="preserve">   Nova Scotia</t>
  </si>
  <si>
    <t xml:space="preserve">   Prince Edward Island</t>
  </si>
  <si>
    <t xml:space="preserve">   Newfoundland and Labrador</t>
  </si>
  <si>
    <t>All</t>
  </si>
  <si>
    <t>Incidence</t>
  </si>
  <si>
    <t>Mortality</t>
  </si>
  <si>
    <t>geography</t>
  </si>
  <si>
    <t>NU</t>
  </si>
  <si>
    <t>ON</t>
  </si>
  <si>
    <t>NT</t>
  </si>
  <si>
    <t>YT</t>
  </si>
  <si>
    <t>BC</t>
  </si>
  <si>
    <t>AB</t>
  </si>
  <si>
    <t>SK</t>
  </si>
  <si>
    <t>MB</t>
  </si>
  <si>
    <t>NB</t>
  </si>
  <si>
    <t>NS</t>
  </si>
  <si>
    <t>PE</t>
  </si>
  <si>
    <t>NL</t>
  </si>
  <si>
    <t>&lt; 45</t>
  </si>
  <si>
    <t>Period</t>
  </si>
  <si>
    <t>Age group</t>
  </si>
  <si>
    <t>(years)</t>
  </si>
  <si>
    <t>APC</t>
  </si>
  <si>
    <t>0.1</t>
  </si>
  <si>
    <t>-2.9</t>
  </si>
  <si>
    <t>-2.0</t>
  </si>
  <si>
    <t>-4.7</t>
  </si>
  <si>
    <t>-2.2</t>
  </si>
  <si>
    <t>-0.4</t>
  </si>
  <si>
    <t>0.6</t>
  </si>
  <si>
    <t>1.7</t>
  </si>
  <si>
    <t>-2.6</t>
  </si>
  <si>
    <t>1.4</t>
  </si>
  <si>
    <t>(-1.2, -0.5)</t>
  </si>
  <si>
    <t>(-0.4, 0.5)</t>
  </si>
  <si>
    <t>(1.1, 1.7)</t>
  </si>
  <si>
    <t>(-2.5, -1.9)</t>
  </si>
  <si>
    <t>(-1.4, -0.1)</t>
  </si>
  <si>
    <t>(-5.5, -2.6)</t>
  </si>
  <si>
    <t>(-3.7,-3.2)</t>
  </si>
  <si>
    <t>(-4.0, -3.2)</t>
  </si>
  <si>
    <t>(-2.9, -1.7)</t>
  </si>
  <si>
    <t>(-2.5, -1.8)</t>
  </si>
  <si>
    <t>(-1.9, -0.9)</t>
  </si>
  <si>
    <t>(-6.4, -2.2)</t>
  </si>
  <si>
    <t>(-0.3, 0.5)</t>
  </si>
  <si>
    <t>(-0.6, 0.1)</t>
  </si>
  <si>
    <t>(0.8, 1.1)</t>
  </si>
  <si>
    <t>(-3.4, -0.5)</t>
  </si>
  <si>
    <t>(-6.1, -3.9)</t>
  </si>
  <si>
    <t>(-0.5, 0.5)</t>
  </si>
  <si>
    <t>(3.1, 3.9)</t>
  </si>
  <si>
    <r>
      <rPr>
        <b/>
        <sz val="11"/>
        <color theme="1"/>
        <rFont val="Calibri"/>
        <family val="2"/>
        <scheme val="minor"/>
      </rPr>
      <t>Note:</t>
    </r>
    <r>
      <rPr>
        <sz val="11"/>
        <color theme="1"/>
        <rFont val="Calibri"/>
        <family val="2"/>
        <scheme val="minor"/>
      </rPr>
      <t xml:space="preserve"> Quebec is excluded because cases diagnosed in Quebec from 2011 onward had not been submitted to the Canadian Cancer Registry.</t>
    </r>
  </si>
  <si>
    <t>Nunavut Territory</t>
  </si>
  <si>
    <t>Northwest Territories</t>
  </si>
  <si>
    <t>Yukon Territory</t>
  </si>
  <si>
    <t>British Columbia</t>
  </si>
  <si>
    <t>Alberta</t>
  </si>
  <si>
    <t>Saskatchewan</t>
  </si>
  <si>
    <t>Manitoba</t>
  </si>
  <si>
    <t>Ontario</t>
  </si>
  <si>
    <t>New Brunswick</t>
  </si>
  <si>
    <t>Nova Scotia</t>
  </si>
  <si>
    <t>Prince Edward Island</t>
  </si>
  <si>
    <t>(-1.6, 1.1)</t>
  </si>
  <si>
    <t>(-2.4, 1.1)</t>
  </si>
  <si>
    <t>(-1.2, -0.9)</t>
  </si>
  <si>
    <t>(-0.6, -0.2)</t>
  </si>
  <si>
    <t>(0.3, 0.7)</t>
  </si>
  <si>
    <t>(-0.5, 0.6)</t>
  </si>
  <si>
    <t>(-2.2, -0.9)</t>
  </si>
  <si>
    <t>(-1.4, -0.7)</t>
  </si>
  <si>
    <t>(-0.1, 4.2)</t>
  </si>
  <si>
    <t>(-6.7, -2.9)</t>
  </si>
  <si>
    <t>(-0.3, 0.9)</t>
  </si>
  <si>
    <t>(-2.3, -0.5)</t>
  </si>
  <si>
    <t>(-0.8, -0.2)</t>
  </si>
  <si>
    <t>(-1.9, 1.5)</t>
  </si>
  <si>
    <t>(-2.2, -1.8)</t>
  </si>
  <si>
    <t>(-1.8, -1.3)</t>
  </si>
  <si>
    <t>(-1.4, -0.9)</t>
  </si>
  <si>
    <t>(-2.2, -1.7)</t>
  </si>
  <si>
    <t>(-0.8, 4.2)</t>
  </si>
  <si>
    <t>(-8.5, -4.1)</t>
  </si>
  <si>
    <t>(-2.1, -1.4)</t>
  </si>
  <si>
    <t>(-2.2, -0.7)</t>
  </si>
  <si>
    <t>(-5.1, -0.4)</t>
  </si>
  <si>
    <t>(-2.6, 1.9)</t>
  </si>
  <si>
    <t>(1.9, 4.1)</t>
  </si>
  <si>
    <t>(-0.3, 0.2)</t>
  </si>
  <si>
    <t>(1.1, 2.7)</t>
  </si>
  <si>
    <t>(-0.7, 0.5)</t>
  </si>
  <si>
    <t xml:space="preserve"> (2.0, 3.0)</t>
  </si>
  <si>
    <t xml:space="preserve"> (-4.8, -1.0)</t>
  </si>
  <si>
    <t>(-6.0, -1.2)</t>
  </si>
  <si>
    <t>(-1.2, 0.0)</t>
  </si>
  <si>
    <t xml:space="preserve"> (-2.7, -2.0)</t>
  </si>
  <si>
    <t>(-6.3, -0.4)</t>
  </si>
  <si>
    <t>(1.4, 4.1)</t>
  </si>
  <si>
    <t>(-1.1, 0.2)</t>
  </si>
  <si>
    <t>(0.3, 0.9)</t>
  </si>
  <si>
    <t xml:space="preserve"> (0.2, 4.5)</t>
  </si>
  <si>
    <t>(-5.2, -1.4)</t>
  </si>
  <si>
    <t>(1.6, 3.7)</t>
  </si>
  <si>
    <t>(-1.8, 0.8)</t>
  </si>
  <si>
    <t xml:space="preserve"> (0.7, 1.4)</t>
  </si>
  <si>
    <t>(-0.7, 1.3)</t>
  </si>
  <si>
    <t>1-year net survival (%) (95% CI)</t>
  </si>
  <si>
    <t>5-year net survival (%) (95% CI)</t>
  </si>
  <si>
    <t>Both</t>
  </si>
  <si>
    <t>Males</t>
  </si>
  <si>
    <t>Females</t>
  </si>
  <si>
    <t>All lung cancer</t>
  </si>
  <si>
    <r>
      <rPr>
        <b/>
        <sz val="11"/>
        <color theme="1"/>
        <rFont val="Calibri"/>
        <family val="2"/>
        <scheme val="minor"/>
      </rPr>
      <t>Analysis by:</t>
    </r>
    <r>
      <rPr>
        <sz val="11"/>
        <color theme="1"/>
        <rFont val="Calibri"/>
        <family val="2"/>
        <scheme val="minor"/>
      </rPr>
      <t xml:space="preserve"> Centre for Population Health Data, Statistics Canada </t>
    </r>
  </si>
  <si>
    <t>LL</t>
  </si>
  <si>
    <t>UL</t>
  </si>
  <si>
    <t>Low</t>
  </si>
  <si>
    <t>error</t>
  </si>
  <si>
    <t>High</t>
  </si>
  <si>
    <t>stage</t>
  </si>
  <si>
    <t>N =</t>
  </si>
  <si>
    <t>Newfoundland and Labrador</t>
  </si>
  <si>
    <t>stage I</t>
  </si>
  <si>
    <t>stageII</t>
  </si>
  <si>
    <t>stage III</t>
  </si>
  <si>
    <t>stage IV</t>
  </si>
  <si>
    <t>85+</t>
  </si>
  <si>
    <t>Incidence, males</t>
  </si>
  <si>
    <t>Mortality, males</t>
  </si>
  <si>
    <t>Incidence, females</t>
  </si>
  <si>
    <t>Mortality, females</t>
  </si>
  <si>
    <t>(per 100,000)</t>
  </si>
  <si>
    <t>Number of cases</t>
  </si>
  <si>
    <t>95% CI</t>
  </si>
  <si>
    <t>(53.9 -58.5)</t>
  </si>
  <si>
    <r>
      <rPr>
        <b/>
        <sz val="11"/>
        <color theme="1"/>
        <rFont val="Calibri"/>
        <family val="2"/>
        <scheme val="minor"/>
      </rPr>
      <t>Notes</t>
    </r>
    <r>
      <rPr>
        <sz val="11"/>
        <color theme="1"/>
        <rFont val="Calibri"/>
        <family val="2"/>
        <scheme val="minor"/>
      </rPr>
      <t>: Quebec is excluded because cases diagnosed in Quebec from 2011 onward had not been submitted to the Canadian Cancer Registry. All counts were randomly rounded to a base of five to protect confidentiality. Proportions were calculated using rounded counts. Row or column counts may not sum to total counts due to rounding.</t>
    </r>
  </si>
  <si>
    <t>Sex</t>
  </si>
  <si>
    <t>p-value</t>
  </si>
  <si>
    <t>(-3.1, -0.8)</t>
  </si>
  <si>
    <t>-4.0</t>
  </si>
  <si>
    <t>(-4.4, -3.7)</t>
  </si>
  <si>
    <t>&lt;0.001</t>
  </si>
  <si>
    <t>-0.7</t>
  </si>
  <si>
    <t>(-2.6, 1.2)</t>
  </si>
  <si>
    <t>(-5.4, -4.1)</t>
  </si>
  <si>
    <t>-5.0</t>
  </si>
  <si>
    <t>(-2.6, -1.9)</t>
  </si>
  <si>
    <t>-3.5</t>
  </si>
  <si>
    <t>-1.5</t>
  </si>
  <si>
    <t>(-1.8, -1.1)</t>
  </si>
  <si>
    <t>-5.5</t>
  </si>
  <si>
    <t>(-10.1, -0.7)</t>
  </si>
  <si>
    <t>(-2.2, -1.9)</t>
  </si>
  <si>
    <t>-3.6</t>
  </si>
  <si>
    <t>(-0.9, -0.5)</t>
  </si>
  <si>
    <t>-2.3</t>
  </si>
  <si>
    <t>(-0.6, -0.3)</t>
  </si>
  <si>
    <t>-2.1</t>
  </si>
  <si>
    <t>(1.4, 2.0)</t>
  </si>
  <si>
    <t>(-4.5, -1.3)</t>
  </si>
  <si>
    <t>-1.4</t>
  </si>
  <si>
    <t>0.0</t>
  </si>
  <si>
    <t>-4.3</t>
  </si>
  <si>
    <t>(0.2, 1.0)</t>
  </si>
  <si>
    <t>-1.6</t>
  </si>
  <si>
    <t>(-2.1, -1.1)</t>
  </si>
  <si>
    <t>3.0</t>
  </si>
  <si>
    <t>(2.7, 3.3)</t>
  </si>
  <si>
    <t>(1.0, 2.4)</t>
  </si>
  <si>
    <t>(-4.4, 1.7)</t>
  </si>
  <si>
    <t>(-4.6, -0.6)</t>
  </si>
  <si>
    <t>-3.7</t>
  </si>
  <si>
    <t>(-5.7, -1.6)</t>
  </si>
  <si>
    <t>-0.2</t>
  </si>
  <si>
    <t>3.5</t>
  </si>
  <si>
    <t>-3.3</t>
  </si>
  <si>
    <t>(-8.4, 2.0)</t>
  </si>
  <si>
    <t>-0.9</t>
  </si>
  <si>
    <t>1.0</t>
  </si>
  <si>
    <t xml:space="preserve">0.1 </t>
  </si>
  <si>
    <t>-1.9</t>
  </si>
  <si>
    <t>(-4.2, -1.6)</t>
  </si>
  <si>
    <t>2-year (diagnosed since 2013)</t>
  </si>
  <si>
    <t>5-year (diagnosed since 2010)</t>
  </si>
  <si>
    <t>20-year (diagnosed since 1995)</t>
  </si>
  <si>
    <r>
      <rPr>
        <b/>
        <sz val="11"/>
        <rFont val="Calibri"/>
        <family val="2"/>
        <scheme val="minor"/>
      </rPr>
      <t>Analysis by:</t>
    </r>
    <r>
      <rPr>
        <sz val="11"/>
        <rFont val="Calibri"/>
        <family val="2"/>
        <scheme val="minor"/>
      </rPr>
      <t xml:space="preserve"> Centre for Population Health Data, Statistics Canada </t>
    </r>
  </si>
  <si>
    <t>year</t>
  </si>
  <si>
    <t>sex</t>
  </si>
  <si>
    <t>ASMR</t>
  </si>
  <si>
    <t>ASIR</t>
  </si>
  <si>
    <t>Unspecified</t>
  </si>
  <si>
    <t>Adenocarcinoma male</t>
  </si>
  <si>
    <t>Adenocarcinoma female</t>
  </si>
  <si>
    <t>Unspecified male</t>
  </si>
  <si>
    <t>Unspecified female</t>
  </si>
  <si>
    <t>Upper bound</t>
  </si>
  <si>
    <t>Lower bound</t>
  </si>
  <si>
    <t>Lower CI</t>
  </si>
  <si>
    <t>Upper CI</t>
  </si>
  <si>
    <t>L bound</t>
  </si>
  <si>
    <t>U bound</t>
  </si>
  <si>
    <t>Raw data table</t>
  </si>
  <si>
    <t>Raw data tables</t>
  </si>
  <si>
    <r>
      <rPr>
        <b/>
        <sz val="11"/>
        <color theme="1"/>
        <rFont val="Calibri"/>
        <family val="2"/>
        <scheme val="minor"/>
      </rPr>
      <t xml:space="preserve">Note: </t>
    </r>
    <r>
      <rPr>
        <sz val="11"/>
        <color theme="1"/>
        <rFont val="Calibri"/>
        <family val="2"/>
        <scheme val="minor"/>
      </rPr>
      <t xml:space="preserve">Quebec is excluded because cases diagnosed in Quebec from 2011 onward had not been submitted to the Canadian Cancer Registry. </t>
    </r>
  </si>
  <si>
    <r>
      <rPr>
        <b/>
        <sz val="11"/>
        <color theme="1"/>
        <rFont val="Calibri"/>
        <family val="2"/>
        <scheme val="minor"/>
      </rPr>
      <t xml:space="preserve">Note: </t>
    </r>
    <r>
      <rPr>
        <sz val="11"/>
        <color theme="1"/>
        <rFont val="Calibri"/>
        <family val="2"/>
        <scheme val="minor"/>
      </rPr>
      <t>Quebec is excluded because cases diagnosed in Quebec from 2011 onward had not been submitted to the Canadian Cancer Registry.</t>
    </r>
  </si>
  <si>
    <t>Squamous cell carcinoma male</t>
  </si>
  <si>
    <t>Squamous cell  carcinoma female</t>
  </si>
  <si>
    <t>Large cell  carcinoma male</t>
  </si>
  <si>
    <t>Large cell  carcinoma female</t>
  </si>
  <si>
    <r>
      <rPr>
        <b/>
        <sz val="11"/>
        <color theme="1"/>
        <rFont val="Calibri"/>
        <family val="2"/>
        <scheme val="minor"/>
      </rPr>
      <t>Notes:</t>
    </r>
    <r>
      <rPr>
        <sz val="11"/>
        <color theme="1"/>
        <rFont val="Calibri"/>
        <family val="2"/>
        <scheme val="minor"/>
      </rPr>
      <t xml:space="preserve"> Quebec is excluded because cases diagnosed in Quebec from 2011 onward had not been submitted to the Canadian Cancer Registry. </t>
    </r>
  </si>
  <si>
    <t>Rate (per 100,000)</t>
  </si>
  <si>
    <t>Count</t>
  </si>
  <si>
    <t>QC*</t>
  </si>
  <si>
    <t>APC=annual percent change; ASIR=age-standardized incidence rate; ASMR=age-standardized mortality rate</t>
  </si>
  <si>
    <t xml:space="preserve">Family income quintile </t>
  </si>
  <si>
    <t>Q2</t>
  </si>
  <si>
    <t>Q3</t>
  </si>
  <si>
    <t>Q4</t>
  </si>
  <si>
    <t>Q1</t>
  </si>
  <si>
    <t>Q5</t>
  </si>
  <si>
    <t>Percent (%)</t>
  </si>
  <si>
    <t>Family income quintile</t>
  </si>
  <si>
    <r>
      <t xml:space="preserve">Figure D1. </t>
    </r>
    <r>
      <rPr>
        <sz val="11"/>
        <color theme="1"/>
        <rFont val="Calibri"/>
        <family val="2"/>
        <scheme val="minor"/>
      </rPr>
      <t xml:space="preserve">Distribution of lung cancer cases by stage at diagnosis and family </t>
    </r>
    <r>
      <rPr>
        <sz val="8"/>
        <color theme="1"/>
        <rFont val="Calibri"/>
        <family val="2"/>
        <scheme val="minor"/>
      </rPr>
      <t> </t>
    </r>
    <r>
      <rPr>
        <sz val="11"/>
        <color theme="1"/>
        <rFont val="Calibri"/>
        <family val="2"/>
        <scheme val="minor"/>
      </rPr>
      <t>income quintile, Canada (excluding Quebec), 2013</t>
    </r>
    <r>
      <rPr>
        <sz val="11"/>
        <color theme="1"/>
        <rFont val="Calibri Light"/>
        <family val="2"/>
      </rPr>
      <t>–</t>
    </r>
    <r>
      <rPr>
        <sz val="11"/>
        <color theme="1"/>
        <rFont val="Calibri"/>
        <family val="2"/>
        <scheme val="minor"/>
      </rPr>
      <t>2015</t>
    </r>
    <r>
      <rPr>
        <sz val="8"/>
        <color theme="1"/>
        <rFont val="Calibri"/>
        <family val="2"/>
        <scheme val="minor"/>
      </rPr>
      <t> </t>
    </r>
    <r>
      <rPr>
        <b/>
        <sz val="11"/>
        <color theme="1"/>
        <rFont val="Calibri"/>
        <family val="2"/>
        <scheme val="minor"/>
      </rPr>
      <t xml:space="preserve"> </t>
    </r>
  </si>
  <si>
    <t>Q=quintile</t>
  </si>
  <si>
    <t>Family Income Quintile</t>
  </si>
  <si>
    <t>3-year age-standardized survival rate (%)</t>
  </si>
  <si>
    <r>
      <rPr>
        <b/>
        <sz val="11"/>
        <color theme="1"/>
        <rFont val="Calibri"/>
        <family val="2"/>
        <scheme val="minor"/>
      </rPr>
      <t>Note:</t>
    </r>
    <r>
      <rPr>
        <sz val="11"/>
        <color theme="1"/>
        <rFont val="Calibri"/>
        <family val="2"/>
        <scheme val="minor"/>
      </rPr>
      <t xml:space="preserve"> Quebec is excluded because cases diagnosed in Quebec from 2011 onward had not been submitted to the Canadian Cancer Registry. Quintiles are shown from lowest (Q1) to highest (Q5).</t>
    </r>
  </si>
  <si>
    <r>
      <rPr>
        <b/>
        <sz val="11"/>
        <rFont val="Calibri"/>
        <family val="2"/>
        <scheme val="minor"/>
      </rPr>
      <t>Data source:</t>
    </r>
    <r>
      <rPr>
        <sz val="11"/>
        <rFont val="Calibri"/>
        <family val="2"/>
        <scheme val="minor"/>
      </rPr>
      <t xml:space="preserve"> Statistics Canada, Canadian Cancer Registry database (1992–2016)</t>
    </r>
  </si>
  <si>
    <r>
      <rPr>
        <b/>
        <sz val="11"/>
        <color theme="1"/>
        <rFont val="Calibri"/>
        <family val="2"/>
        <scheme val="minor"/>
      </rPr>
      <t xml:space="preserve">Data source: </t>
    </r>
    <r>
      <rPr>
        <sz val="11"/>
        <color theme="1"/>
        <rFont val="Calibri"/>
        <family val="2"/>
        <scheme val="minor"/>
      </rPr>
      <t>Statistics Canada, Canadian Cancer Registry database (1992–2016)</t>
    </r>
  </si>
  <si>
    <r>
      <rPr>
        <b/>
        <sz val="11"/>
        <color theme="1"/>
        <rFont val="Calibri"/>
        <family val="2"/>
        <scheme val="minor"/>
      </rPr>
      <t>Data source:</t>
    </r>
    <r>
      <rPr>
        <sz val="11"/>
        <color theme="1"/>
        <rFont val="Calibri"/>
        <family val="2"/>
        <scheme val="minor"/>
      </rPr>
      <t xml:space="preserve"> Statistics Canada, Canadian Cancer Registry database (1992–2016)</t>
    </r>
  </si>
  <si>
    <r>
      <rPr>
        <b/>
        <sz val="11"/>
        <color theme="1"/>
        <rFont val="Calibri"/>
        <family val="2"/>
        <scheme val="minor"/>
      </rPr>
      <t>Data source</t>
    </r>
    <r>
      <rPr>
        <sz val="11"/>
        <color theme="1"/>
        <rFont val="Calibri"/>
        <family val="2"/>
        <scheme val="minor"/>
      </rPr>
      <t xml:space="preserve">: Statistics Canada, Canadian Cancer Registry database (1992–2016) </t>
    </r>
  </si>
  <si>
    <t>0–44</t>
  </si>
  <si>
    <t>45–54</t>
  </si>
  <si>
    <t>55–64</t>
  </si>
  <si>
    <t>65–74</t>
  </si>
  <si>
    <t>75–84</t>
  </si>
  <si>
    <t>1992–2001</t>
  </si>
  <si>
    <t>2001–2016</t>
  </si>
  <si>
    <t>1992–2012</t>
  </si>
  <si>
    <t>2012–2016</t>
  </si>
  <si>
    <t>1992–2016</t>
  </si>
  <si>
    <t>1992–2003</t>
  </si>
  <si>
    <t>2003–2012</t>
  </si>
  <si>
    <t>1992–2004</t>
  </si>
  <si>
    <t>2004–2016</t>
  </si>
  <si>
    <t>1992–2002</t>
  </si>
  <si>
    <t>2002–2012</t>
  </si>
  <si>
    <t>1992–2000</t>
  </si>
  <si>
    <t>2000–2012</t>
  </si>
  <si>
    <t>1992–2006</t>
  </si>
  <si>
    <t>2006–2016</t>
  </si>
  <si>
    <r>
      <rPr>
        <b/>
        <sz val="11"/>
        <color theme="1"/>
        <rFont val="Calibri"/>
        <family val="2"/>
        <scheme val="minor"/>
      </rPr>
      <t>Data sources</t>
    </r>
    <r>
      <rPr>
        <sz val="11"/>
        <color theme="1"/>
        <rFont val="Calibri"/>
        <family val="2"/>
        <scheme val="minor"/>
      </rPr>
      <t>: Canadian Cancer Registry death linked file (1992–2014) and life tables at Statistics Canada</t>
    </r>
  </si>
  <si>
    <t>15–44</t>
  </si>
  <si>
    <t>85–99</t>
  </si>
  <si>
    <t xml:space="preserve">   45–54</t>
  </si>
  <si>
    <t xml:space="preserve">   55–64</t>
  </si>
  <si>
    <t xml:space="preserve">   65–74</t>
  </si>
  <si>
    <t xml:space="preserve">   75–84</t>
  </si>
  <si>
    <t xml:space="preserve">   &lt;45</t>
  </si>
  <si>
    <t xml:space="preserve">   85+</t>
  </si>
  <si>
    <t xml:space="preserve">     0–44</t>
  </si>
  <si>
    <t xml:space="preserve">    0–44</t>
  </si>
  <si>
    <t xml:space="preserve">   Non–small cell lung cancer, NOS</t>
  </si>
  <si>
    <t xml:space="preserve">   Small cell lung cancer</t>
  </si>
  <si>
    <t>Rate (per 100,100) (95% CI)</t>
  </si>
  <si>
    <t>Stage 1</t>
  </si>
  <si>
    <t>Stage 2</t>
  </si>
  <si>
    <t>Stage 3</t>
  </si>
  <si>
    <t>Stage 4</t>
  </si>
  <si>
    <r>
      <rPr>
        <b/>
        <sz val="11"/>
        <color theme="1"/>
        <rFont val="Calibri"/>
        <family val="2"/>
        <scheme val="minor"/>
      </rPr>
      <t xml:space="preserve">Notes: </t>
    </r>
    <r>
      <rPr>
        <sz val="11"/>
        <color theme="1"/>
        <rFont val="Calibri"/>
        <family val="2"/>
        <scheme val="minor"/>
      </rPr>
      <t xml:space="preserve">Quebec is excluded because cases diagnosed in Quebec from 2011 onward had not been submitted to the Canadian Cancer Registry. Excluded from the denominator were cancers that were not staged or staged as "Occult." This included cases assigned a stage grouping of "Not Applicable,"  "CS not run" or "Stage 0." </t>
    </r>
    <r>
      <rPr>
        <sz val="11"/>
        <rFont val="Calibri"/>
        <family val="2"/>
        <scheme val="minor"/>
      </rPr>
      <t>Percent totals may not sum to 100 due to rounding.</t>
    </r>
  </si>
  <si>
    <t>NOS=not otherwise specified</t>
  </si>
  <si>
    <t>CI=confidence interval; NOS=not otherwise specified</t>
  </si>
  <si>
    <t>CI=confidence interval</t>
  </si>
  <si>
    <t>Non-small cell lung cancer, NOS</t>
  </si>
  <si>
    <t>Small cell lung cancer</t>
  </si>
  <si>
    <t>Small cell lung cancer male</t>
  </si>
  <si>
    <t>Small cell  lung cancer female</t>
  </si>
  <si>
    <t>Non–small cell lung cancer, NOS male</t>
  </si>
  <si>
    <t>Non–small cell lung cancer, NOS female</t>
  </si>
  <si>
    <r>
      <rPr>
        <b/>
        <sz val="12"/>
        <color theme="1"/>
        <rFont val="Calibri"/>
        <family val="2"/>
        <scheme val="minor"/>
      </rPr>
      <t xml:space="preserve">TABLE 4  </t>
    </r>
    <r>
      <rPr>
        <sz val="12"/>
        <color theme="1"/>
        <rFont val="Calibri"/>
        <family val="2"/>
        <scheme val="minor"/>
      </rPr>
      <t>Age-specific trends in incidence rates for lung cancer, by sex, Canada (excluding Quebec), 1992–2016</t>
    </r>
  </si>
  <si>
    <r>
      <t xml:space="preserve">TABLE 5 </t>
    </r>
    <r>
      <rPr>
        <sz val="12"/>
        <color theme="1"/>
        <rFont val="Calibri"/>
        <family val="2"/>
        <scheme val="minor"/>
      </rPr>
      <t>Geography</t>
    </r>
    <r>
      <rPr>
        <b/>
        <sz val="12"/>
        <color theme="1"/>
        <rFont val="Calibri"/>
        <family val="2"/>
        <scheme val="minor"/>
      </rPr>
      <t>-</t>
    </r>
    <r>
      <rPr>
        <sz val="12"/>
        <color theme="1"/>
        <rFont val="Calibri"/>
        <family val="2"/>
        <scheme val="minor"/>
      </rPr>
      <t>specific trends in age-standardized incidence rates for lung cancer, by sex, Canada (excluding Quebec), 1992–2016</t>
    </r>
  </si>
  <si>
    <t>1992–2005</t>
  </si>
  <si>
    <t>2005–2016</t>
  </si>
  <si>
    <t>1992–2007</t>
  </si>
  <si>
    <t>2007–2012</t>
  </si>
  <si>
    <t>2004–2012</t>
  </si>
  <si>
    <t>1992–2011</t>
  </si>
  <si>
    <t>2011–2016</t>
  </si>
  <si>
    <t>2002–2016</t>
  </si>
  <si>
    <t xml:space="preserve">   15–44</t>
  </si>
  <si>
    <t xml:space="preserve">   85–99</t>
  </si>
  <si>
    <t>Non–small cell lung cancer, NOS</t>
  </si>
  <si>
    <r>
      <rPr>
        <b/>
        <sz val="11"/>
        <color theme="1"/>
        <rFont val="Calibri"/>
        <family val="2"/>
        <scheme val="minor"/>
      </rPr>
      <t>Data sources</t>
    </r>
    <r>
      <rPr>
        <sz val="11"/>
        <color theme="1"/>
        <rFont val="Calibri"/>
        <family val="2"/>
        <scheme val="minor"/>
      </rPr>
      <t>: Statistics Canada, Canadian Cancer Registry death linked file (1992–2014) and life tables</t>
    </r>
  </si>
  <si>
    <r>
      <rPr>
        <b/>
        <sz val="11"/>
        <color theme="1"/>
        <rFont val="Calibri"/>
        <family val="2"/>
        <scheme val="minor"/>
      </rPr>
      <t>Data source</t>
    </r>
    <r>
      <rPr>
        <sz val="11"/>
        <color theme="1"/>
        <rFont val="Calibri"/>
        <family val="2"/>
        <scheme val="minor"/>
      </rPr>
      <t xml:space="preserve">: Statistics Canada, Canadian Cancer Registry death linked file (1992–2014) </t>
    </r>
  </si>
  <si>
    <t>0–2 years</t>
  </si>
  <si>
    <t>&gt;2–5 years</t>
  </si>
  <si>
    <t>&gt;5–20 years</t>
  </si>
  <si>
    <t>Proportion (per 100,000) (95% CI)</t>
  </si>
  <si>
    <r>
      <rPr>
        <b/>
        <sz val="11"/>
        <rFont val="Calibri"/>
        <family val="2"/>
        <scheme val="minor"/>
      </rPr>
      <t>Data source:</t>
    </r>
    <r>
      <rPr>
        <sz val="11"/>
        <rFont val="Calibri"/>
        <family val="2"/>
        <scheme val="minor"/>
      </rPr>
      <t xml:space="preserve"> Statistics Canada, Table 13-10-0751-01 Number of prevalent cases and prevalence proportions of primary cancer, by prevalence duration, cancer type, attained age group and sex.  https://www150.statcan.gc.ca/t1/tbl1/en/tv.action?pid=1310075101. Accessed February 19, 2020.</t>
    </r>
  </si>
  <si>
    <r>
      <rPr>
        <b/>
        <sz val="11"/>
        <rFont val="Calibri"/>
        <family val="2"/>
        <scheme val="minor"/>
      </rPr>
      <t>Data source:</t>
    </r>
    <r>
      <rPr>
        <sz val="11"/>
        <rFont val="Calibri"/>
        <family val="2"/>
        <scheme val="minor"/>
      </rPr>
      <t xml:space="preserve"> Statistics Canada, Canadian Cancer Registry database (1992–2016) and T1 Family File (2017)</t>
    </r>
  </si>
  <si>
    <r>
      <t>Figure D2.</t>
    </r>
    <r>
      <rPr>
        <sz val="11"/>
        <color theme="1"/>
        <rFont val="Calibri"/>
        <family val="2"/>
        <scheme val="minor"/>
      </rPr>
      <t xml:space="preserve"> Age-standardized, three-year stage-specific observed survival rates for lung cancer, by income quintile, Canada (excluding Quebec), 2010–2011</t>
    </r>
  </si>
  <si>
    <t>Cases per 100,000 (95% CI)</t>
  </si>
  <si>
    <t>Geographic region</t>
  </si>
  <si>
    <t>Age group (years)</t>
  </si>
  <si>
    <t>Duration (years)</t>
  </si>
  <si>
    <t>0–2</t>
  </si>
  <si>
    <t>&gt;2–5</t>
  </si>
  <si>
    <t>&gt;5–20</t>
  </si>
  <si>
    <r>
      <rPr>
        <b/>
        <sz val="11"/>
        <color rgb="FF000000"/>
        <rFont val="Calibri"/>
        <family val="2"/>
        <scheme val="minor"/>
      </rPr>
      <t>TABLE 8</t>
    </r>
    <r>
      <rPr>
        <sz val="11"/>
        <color rgb="FF000000"/>
        <rFont val="Calibri"/>
        <family val="2"/>
        <scheme val="minor"/>
      </rPr>
      <t xml:space="preserve"> 20-year tumour-based lung cancer prevalence case counts and proportions, by geographic region, Canada (excluding Quebec), January 1, 2015</t>
    </r>
  </si>
  <si>
    <r>
      <rPr>
        <b/>
        <sz val="11"/>
        <color theme="1"/>
        <rFont val="Calibri"/>
        <family val="2"/>
        <scheme val="minor"/>
      </rPr>
      <t xml:space="preserve">FIGURE 1 </t>
    </r>
    <r>
      <rPr>
        <sz val="11"/>
        <color theme="1"/>
        <rFont val="Calibri"/>
        <family val="2"/>
        <scheme val="minor"/>
      </rPr>
      <t>Age-specific incidence (2012–2016) and mortality (2013–2017) rates for lung cancer, by sex, Canada (excluding Quebec)</t>
    </r>
  </si>
  <si>
    <t>DATA</t>
  </si>
  <si>
    <r>
      <rPr>
        <b/>
        <sz val="11"/>
        <rFont val="Calibri"/>
        <family val="2"/>
        <scheme val="minor"/>
      </rPr>
      <t xml:space="preserve">FIGURE 4 </t>
    </r>
    <r>
      <rPr>
        <sz val="11"/>
        <rFont val="Calibri"/>
        <family val="2"/>
        <scheme val="minor"/>
      </rPr>
      <t>Percent distribution of lung cancer cases, by stage and sex, Canada (excluding Quebec), 2012–2016</t>
    </r>
  </si>
  <si>
    <t>Stage IV</t>
  </si>
  <si>
    <t>—</t>
  </si>
  <si>
    <t>Canada (excluding Quebec)</t>
  </si>
  <si>
    <t>—not available for reference period</t>
  </si>
  <si>
    <t>(44–45)</t>
  </si>
  <si>
    <t>(61–69)</t>
  </si>
  <si>
    <t>(49–52)</t>
  </si>
  <si>
    <t>(49–50)</t>
  </si>
  <si>
    <t>(47–48)</t>
  </si>
  <si>
    <t>(39–41)</t>
  </si>
  <si>
    <t>(29–32)</t>
  </si>
  <si>
    <t>(51–53)</t>
  </si>
  <si>
    <t>(55–57)</t>
  </si>
  <si>
    <t>(31–33)</t>
  </si>
  <si>
    <t>(36–45)</t>
  </si>
  <si>
    <t>(36–38)</t>
  </si>
  <si>
    <t>(19–21)</t>
  </si>
  <si>
    <t>(42–44)</t>
  </si>
  <si>
    <t>(43–45)</t>
  </si>
  <si>
    <t>(40–44)</t>
  </si>
  <si>
    <t>(42–46)</t>
  </si>
  <si>
    <t>(45–46)</t>
  </si>
  <si>
    <t>(45–49)</t>
  </si>
  <si>
    <t>(39–43)</t>
  </si>
  <si>
    <t>(33–43)</t>
  </si>
  <si>
    <t>(43–48)</t>
  </si>
  <si>
    <t>(53–66)</t>
  </si>
  <si>
    <t>(41–46)</t>
  </si>
  <si>
    <t>(42–45)</t>
  </si>
  <si>
    <t>(35–38)</t>
  </si>
  <si>
    <t>(27–30)</t>
  </si>
  <si>
    <t>(48–50)</t>
  </si>
  <si>
    <t>(26–29)</t>
  </si>
  <si>
    <t>(35–47)</t>
  </si>
  <si>
    <t>(31–34)</t>
  </si>
  <si>
    <t>(18–20)</t>
  </si>
  <si>
    <t>(38–41)</t>
  </si>
  <si>
    <t>(35–41)</t>
  </si>
  <si>
    <t>(37–43)</t>
  </si>
  <si>
    <t>(40–42)</t>
  </si>
  <si>
    <t>(40–45)</t>
  </si>
  <si>
    <t>(36–41)</t>
  </si>
  <si>
    <t>(25–38)</t>
  </si>
  <si>
    <t>(38–45)</t>
  </si>
  <si>
    <t>(18–19)</t>
  </si>
  <si>
    <t>(15–16)</t>
  </si>
  <si>
    <t>(22–23)</t>
  </si>
  <si>
    <t>(64–74)</t>
  </si>
  <si>
    <t>(31–39)</t>
  </si>
  <si>
    <t>(31–42)</t>
  </si>
  <si>
    <t>(28–39)</t>
  </si>
  <si>
    <t>(54–59)</t>
  </si>
  <si>
    <t>(22–25)</t>
  </si>
  <si>
    <t>(18–22)</t>
  </si>
  <si>
    <t>(25–29)</t>
  </si>
  <si>
    <t>(54–57)</t>
  </si>
  <si>
    <t>(21–23)</t>
  </si>
  <si>
    <t>(17–19)</t>
  </si>
  <si>
    <t>(26–28)</t>
  </si>
  <si>
    <t>(20–21)</t>
  </si>
  <si>
    <t>(16–18)</t>
  </si>
  <si>
    <t>(24–26)</t>
  </si>
  <si>
    <t>(14–16)</t>
  </si>
  <si>
    <t>(12–13)</t>
  </si>
  <si>
    <t>(30–34)</t>
  </si>
  <si>
    <t>( 7–10)</t>
  </si>
  <si>
    <t>( 6–11)</t>
  </si>
  <si>
    <t>( 7–11)</t>
  </si>
  <si>
    <t>(52–56)</t>
  </si>
  <si>
    <t>(20–22)</t>
  </si>
  <si>
    <t>(61–62)</t>
  </si>
  <si>
    <t>(27–28)</t>
  </si>
  <si>
    <t>(34–38)</t>
  </si>
  <si>
    <t>(7–8)</t>
  </si>
  <si>
    <t>( 5– 7)</t>
  </si>
  <si>
    <t>(8–10)</t>
  </si>
  <si>
    <t>(33–47)</t>
  </si>
  <si>
    <t>(15–22)</t>
  </si>
  <si>
    <t>( 12–21)</t>
  </si>
  <si>
    <t>(16–26)</t>
  </si>
  <si>
    <t>(40–43)</t>
  </si>
  <si>
    <t>(13–14)</t>
  </si>
  <si>
    <t>(10–12)</t>
  </si>
  <si>
    <t>(19–22)</t>
  </si>
  <si>
    <t>(5–6)</t>
  </si>
  <si>
    <t xml:space="preserve"> (4–6)</t>
  </si>
  <si>
    <t>(5–7)</t>
  </si>
  <si>
    <t>(46–49)</t>
  </si>
  <si>
    <t>(47–50)</t>
  </si>
  <si>
    <t>(13–16)</t>
  </si>
  <si>
    <t>(18–21)</t>
  </si>
  <si>
    <t>(43–49)</t>
  </si>
  <si>
    <t>(15–18)</t>
  </si>
  <si>
    <t>(10–15)</t>
  </si>
  <si>
    <t>(18–23)</t>
  </si>
  <si>
    <t>(45–51)</t>
  </si>
  <si>
    <t>(19–23)</t>
  </si>
  <si>
    <t>(15–20)</t>
  </si>
  <si>
    <t>(21–27)</t>
  </si>
  <si>
    <t>(49–51)</t>
  </si>
  <si>
    <t>(19–20)</t>
  </si>
  <si>
    <t>(16–17)</t>
  </si>
  <si>
    <t>(23–24)</t>
  </si>
  <si>
    <t>(49–55)</t>
  </si>
  <si>
    <t>(14–19)</t>
  </si>
  <si>
    <t>(20–26)</t>
  </si>
  <si>
    <t>(42–47)</t>
  </si>
  <si>
    <t>(11–15)</t>
  </si>
  <si>
    <t>(48–57)</t>
  </si>
  <si>
    <t>(16–21)</t>
  </si>
  <si>
    <t>(12–18)</t>
  </si>
  <si>
    <t>(17–26)</t>
  </si>
  <si>
    <t>95% CL</t>
  </si>
  <si>
    <t>APC=annual percent change; CL=confidence limits</t>
  </si>
  <si>
    <t>(65.3–66.2)</t>
  </si>
  <si>
    <t>(1.1–1.2)</t>
  </si>
  <si>
    <t>(26.0–27.5)</t>
  </si>
  <si>
    <t>(107.3–110.4)</t>
  </si>
  <si>
    <t>(267.7–273.7)</t>
  </si>
  <si>
    <t>(404.8–414.8)</t>
  </si>
  <si>
    <t>(327.1–340.8)</t>
  </si>
  <si>
    <t>(27.3–27.9)</t>
  </si>
  <si>
    <t>(11.1–11.4)</t>
  </si>
  <si>
    <t>(4.4–4.6)</t>
  </si>
  <si>
    <t>(7.2–7.4)</t>
  </si>
  <si>
    <t>(6.8–7.1)</t>
  </si>
  <si>
    <t>(8.0–8.3)</t>
  </si>
  <si>
    <t>(131.1–204.8)</t>
  </si>
  <si>
    <t>(75.7–115.3)</t>
  </si>
  <si>
    <t>(53.1–82.5)</t>
  </si>
  <si>
    <t>(59.0–60.9)</t>
  </si>
  <si>
    <t>(62.4–64.8)</t>
  </si>
  <si>
    <t>(65.3–69.7)</t>
  </si>
  <si>
    <t>(67.0–71.1)</t>
  </si>
  <si>
    <t>(64.2–65.4)</t>
  </si>
  <si>
    <t>(80.0–85.3)</t>
  </si>
  <si>
    <t>(81.8–86.6)</t>
  </si>
  <si>
    <t>(72.0–83.9)</t>
  </si>
  <si>
    <t>(72.0–78.1)</t>
  </si>
  <si>
    <t>(72.1–73.4)</t>
  </si>
  <si>
    <t>(60.2–61.3)</t>
  </si>
  <si>
    <t>(0.9–1.1)</t>
  </si>
  <si>
    <t>(1.1–1.4)</t>
  </si>
  <si>
    <t>(22.9–24.8)</t>
  </si>
  <si>
    <t>(28.5–30.6)</t>
  </si>
  <si>
    <t>(107.5–111.8)</t>
  </si>
  <si>
    <t>(105.9–110.2)</t>
  </si>
  <si>
    <t>(284.0–292.9)</t>
  </si>
  <si>
    <t>(250.2–258.3)</t>
  </si>
  <si>
    <t>(469.7–485.8)</t>
  </si>
  <si>
    <t>(348.3–360.8)</t>
  </si>
  <si>
    <t>(469.4–497.5)</t>
  </si>
  <si>
    <t>(248.0–262.8)</t>
  </si>
  <si>
    <t>(26.4–27.2)</t>
  </si>
  <si>
    <t>(28.4–29.1)</t>
  </si>
  <si>
    <t>(15.0–15.6)</t>
  </si>
  <si>
    <t>(7.7–8.1)</t>
  </si>
  <si>
    <t>(0.5–0.6)</t>
  </si>
  <si>
    <t>(0.3–0.4)</t>
  </si>
  <si>
    <t>(12.5–13.0)</t>
  </si>
  <si>
    <t>(9.9–10.4)</t>
  </si>
  <si>
    <t>(7.1–7.6)</t>
  </si>
  <si>
    <t>(6.4–6.8)</t>
  </si>
  <si>
    <t>(9.7–10.2)</t>
  </si>
  <si>
    <t>(6.7–7.1)</t>
  </si>
  <si>
    <t>(116.1–242.7)</t>
  </si>
  <si>
    <t>(123.8–261.6)</t>
  </si>
  <si>
    <t>(73.8–133.0)</t>
  </si>
  <si>
    <t>(63.1–120.9)</t>
  </si>
  <si>
    <t>(55.9–100.2)</t>
  </si>
  <si>
    <t>(39.3–81.1)</t>
  </si>
  <si>
    <t>(62.2–65.0)</t>
  </si>
  <si>
    <t>(56.1–58.6)</t>
  </si>
  <si>
    <t>(66.8–70.6)</t>
  </si>
  <si>
    <t>(58.4–61.7)</t>
  </si>
  <si>
    <t>(69.8–76.4)</t>
  </si>
  <si>
    <t>(60.7–66.6)</t>
  </si>
  <si>
    <t>(70.0–76.3)</t>
  </si>
  <si>
    <t>(63.8–69.4)</t>
  </si>
  <si>
    <t>(71.6–73.5)</t>
  </si>
  <si>
    <t>(58.6–60.1)</t>
  </si>
  <si>
    <t>(95.2–103.9)</t>
  </si>
  <si>
    <t>(67.2–73.9)</t>
  </si>
  <si>
    <t>(91.6–99.2)</t>
  </si>
  <si>
    <t>(73.3–79.5)</t>
  </si>
  <si>
    <t>(77.6–96.5)</t>
  </si>
  <si>
    <t>(64.2–79.7)</t>
  </si>
  <si>
    <t>(85.4–95.3)</t>
  </si>
  <si>
    <t>(58.7–66.4)</t>
  </si>
  <si>
    <t>(47.1–47.8)</t>
  </si>
  <si>
    <t>(54.4–55.5)</t>
  </si>
  <si>
    <t>(41.4–42.3)</t>
  </si>
  <si>
    <t>0.4–0.5)</t>
  </si>
  <si>
    <t>(0.5–0.7)</t>
  </si>
  <si>
    <t>(14.2–15.2)</t>
  </si>
  <si>
    <t>(13.3–14.7)</t>
  </si>
  <si>
    <t>(14.6–16.2)</t>
  </si>
  <si>
    <t>(66.0–68.4)</t>
  </si>
  <si>
    <t>(69.5–73.0)</t>
  </si>
  <si>
    <t>(61.6–64.9)</t>
  </si>
  <si>
    <t>(178.3–183.1)</t>
  </si>
  <si>
    <t>(196.9–204.1)</t>
  </si>
  <si>
    <t>(159.2–165.5)</t>
  </si>
  <si>
    <t>(322.7–331.5)</t>
  </si>
  <si>
    <t>(380.8–395.1)</t>
  </si>
  <si>
    <t>(272.0–282.9)</t>
  </si>
  <si>
    <t>(345.2–359.1)</t>
  </si>
  <si>
    <t>(478.0–505.7)</t>
  </si>
  <si>
    <t>(269.4–284.6)</t>
  </si>
  <si>
    <t>(131.5–226.3)</t>
  </si>
  <si>
    <t>(116.3–263.9)</t>
  </si>
  <si>
    <t>(122.0–295.3)</t>
  </si>
  <si>
    <t>(61.1–97.6)</t>
  </si>
  <si>
    <t>(55.6–111.8)</t>
  </si>
  <si>
    <t>(55.2–112.3)</t>
  </si>
  <si>
    <t>(33.9–58.6)</t>
  </si>
  <si>
    <t>(34.2–77.3)</t>
  </si>
  <si>
    <t>(27.1–63.4)</t>
  </si>
  <si>
    <t>(43.1–44.7)</t>
  </si>
  <si>
    <t>(46.5–49.0)</t>
  </si>
  <si>
    <t>(39.9–42.0)</t>
  </si>
  <si>
    <t>(44.8–46.8)</t>
  </si>
  <si>
    <t>(50.4–53.6)</t>
  </si>
  <si>
    <t>(39.8–42.4)</t>
  </si>
  <si>
    <t>(48.4–52.1)</t>
  </si>
  <si>
    <t>(52.1–57.8)</t>
  </si>
  <si>
    <t>(44.4–49.4)</t>
  </si>
  <si>
    <t>(49.6–53.1)</t>
  </si>
  <si>
    <t>(55.1–60.7)</t>
  </si>
  <si>
    <t>(44.5–49.0)</t>
  </si>
  <si>
    <t>(45.6–46.5)</t>
  </si>
  <si>
    <t>(53.4–55.0)</t>
  </si>
  <si>
    <t>(39.3–40.6)</t>
  </si>
  <si>
    <t>(57.9–62.3)</t>
  </si>
  <si>
    <t>(72.7–80.3)</t>
  </si>
  <si>
    <t>(45.5–51.0)</t>
  </si>
  <si>
    <t>(60.4–64.5)</t>
  </si>
  <si>
    <t>(70.5–77.1)</t>
  </si>
  <si>
    <t>(51.7–56.8)</t>
  </si>
  <si>
    <t>(51.3–61.3)</t>
  </si>
  <si>
    <t>(61.7–78.6)</t>
  </si>
  <si>
    <t>(39.9–52.1)</t>
  </si>
  <si>
    <t>(54.8–60.1)</t>
  </si>
  <si>
    <t>(68.2–77.3)</t>
  </si>
  <si>
    <t>(42.0–48.5)</t>
  </si>
  <si>
    <t>(12.6–13.0)</t>
  </si>
  <si>
    <t>(4.9–5.2)</t>
  </si>
  <si>
    <t>(11.8–12.2)</t>
  </si>
  <si>
    <t>(30.2–30.8)</t>
  </si>
  <si>
    <t>(1.2–1.3)</t>
  </si>
  <si>
    <t>(12.0–12.6)</t>
  </si>
  <si>
    <t>(5.4–5.8)</t>
  </si>
  <si>
    <t>(13.2–13.7)</t>
  </si>
  <si>
    <t>(34.7–35.6)</t>
  </si>
  <si>
    <t>(1.4–1.6)</t>
  </si>
  <si>
    <t>(13.2–13.8)</t>
  </si>
  <si>
    <t>(4.4–4.8)</t>
  </si>
  <si>
    <t>(10.7–11.2)</t>
  </si>
  <si>
    <t>(26.5–27.3)</t>
  </si>
  <si>
    <t>(1.0–1.1)</t>
  </si>
  <si>
    <t>(0.2–0.3)</t>
  </si>
  <si>
    <t>(0.1–0.1)</t>
  </si>
  <si>
    <t>(0.1–0.2)</t>
  </si>
  <si>
    <t>(4.0–4.6)</t>
  </si>
  <si>
    <t>(1.5–1.8)</t>
  </si>
  <si>
    <t>(4.4–5.0)</t>
  </si>
  <si>
    <t>(13.8–14.8)</t>
  </si>
  <si>
    <t>(0.1–0.3)</t>
  </si>
  <si>
    <t>(19.6–20.9)</t>
  </si>
  <si>
    <t>(7.5–8.4)</t>
  </si>
  <si>
    <t>(20.4–21.7)</t>
  </si>
  <si>
    <t>(52.1–54.3)</t>
  </si>
  <si>
    <t>(0.9–1.3)</t>
  </si>
  <si>
    <t>(55.9–58.7)</t>
  </si>
  <si>
    <t>(21.6–23.3)</t>
  </si>
  <si>
    <t>(50.2–52.8)</t>
  </si>
  <si>
    <t>(120.1–124.1)</t>
  </si>
  <si>
    <t>(3.3–4.0)</t>
  </si>
  <si>
    <t>(82.0–86.5)</t>
  </si>
  <si>
    <t>(31.2–34.0)</t>
  </si>
  <si>
    <t>(72.4–76.7)</t>
  </si>
  <si>
    <t>(178.6–185.2)</t>
  </si>
  <si>
    <t>(8.8–10.4)</t>
  </si>
  <si>
    <t>(46.6–51.9)</t>
  </si>
  <si>
    <t>(19.8–23.3)</t>
  </si>
  <si>
    <t>(45.6–50.8)</t>
  </si>
  <si>
    <t>(149.9–159.3)</t>
  </si>
  <si>
    <t>(15.6–18.8)</t>
  </si>
  <si>
    <t>(6.9–7.1)</t>
  </si>
  <si>
    <t>(2.1–2.2)</t>
  </si>
  <si>
    <t>(4.0–4.2)</t>
  </si>
  <si>
    <t>(12.8–13.2)</t>
  </si>
  <si>
    <t>(2.5–2.6)</t>
  </si>
  <si>
    <t>(3.1–3.3)</t>
  </si>
  <si>
    <t>(3.4–3.6)</t>
  </si>
  <si>
    <t>(0.2–0.2)</t>
  </si>
  <si>
    <t>(0.0–0.1)</t>
  </si>
  <si>
    <t>(2.0–2.1)</t>
  </si>
  <si>
    <t>(0.7–0.8)</t>
  </si>
  <si>
    <t>(1.9–2.1)</t>
  </si>
  <si>
    <t>(5.6–5.8)</t>
  </si>
  <si>
    <t>(1.6–1.7)</t>
  </si>
  <si>
    <t>(0.8–0.9)</t>
  </si>
  <si>
    <t>(0.3–0.3)</t>
  </si>
  <si>
    <t>(0.9–1.0)</t>
  </si>
  <si>
    <t>(0.5–0.5)</t>
  </si>
  <si>
    <t>(18.0–68.5)</t>
  </si>
  <si>
    <t>(7.0–47.0)</t>
  </si>
  <si>
    <t>(21.5–68.8)</t>
  </si>
  <si>
    <t>(37.2–95.7)</t>
  </si>
  <si>
    <t>(0.1–33.9)</t>
  </si>
  <si>
    <t>(6.7–23.6)</t>
  </si>
  <si>
    <t>(4.9–22.0)</t>
  </si>
  <si>
    <t>(16.2–38.7)</t>
  </si>
  <si>
    <t>(28.2–55.4)</t>
  </si>
  <si>
    <t>(1.6–15.3)</t>
  </si>
  <si>
    <t>(3.1–15.0)</t>
  </si>
  <si>
    <t>(2.1–12.5)</t>
  </si>
  <si>
    <t>(14.1–33.0)</t>
  </si>
  <si>
    <t>(21.9–43.3)</t>
  </si>
  <si>
    <t>(0.7–9.2)</t>
  </si>
  <si>
    <t>(9.7–10.5)</t>
  </si>
  <si>
    <t>(4.3–4.8)</t>
  </si>
  <si>
    <t>(11.9–12.7)</t>
  </si>
  <si>
    <t>(28.9–30.2)</t>
  </si>
  <si>
    <t>(3.0–3.4)</t>
  </si>
  <si>
    <t>(12.4–13.6)</t>
  </si>
  <si>
    <t>(4.9–5.6)</t>
  </si>
  <si>
    <t>(10.8–11.8)</t>
  </si>
  <si>
    <t>(32.2–33.9)</t>
  </si>
  <si>
    <t>(0.6–0.9)</t>
  </si>
  <si>
    <t>(9.9–11.6)</t>
  </si>
  <si>
    <t>(4.0–5.2)</t>
  </si>
  <si>
    <t>(11.9–13.8)</t>
  </si>
  <si>
    <t>(36.1–39.4)</t>
  </si>
  <si>
    <t>(0.9–1.4)</t>
  </si>
  <si>
    <t>(13.8–15.7)</t>
  </si>
  <si>
    <t>(5.1–6.3)</t>
  </si>
  <si>
    <t>(12.8–14.7)</t>
  </si>
  <si>
    <t>(32.2–35.1)</t>
  </si>
  <si>
    <t>(0.8–1.2)</t>
  </si>
  <si>
    <t>(12.3–12.8)</t>
  </si>
  <si>
    <t>(4.6–4.9)</t>
  </si>
  <si>
    <t>(10.9–11.3)</t>
  </si>
  <si>
    <t>(27.5–28.3)</t>
  </si>
  <si>
    <t>(19.5–22.2)</t>
  </si>
  <si>
    <t>(6.9–8.5)</t>
  </si>
  <si>
    <t>(15.9–18.3)</t>
  </si>
  <si>
    <t>(34.4–37.9)</t>
  </si>
  <si>
    <t>(0.2–0.6)</t>
  </si>
  <si>
    <t>(17.6–19.9)</t>
  </si>
  <si>
    <t>(6.3–7.6)</t>
  </si>
  <si>
    <t>(13.5–15.4)</t>
  </si>
  <si>
    <t>(40.1–43.5)</t>
  </si>
  <si>
    <t>(1.6–2.3)</t>
  </si>
  <si>
    <t>(11.9–17.0)</t>
  </si>
  <si>
    <t>(4.0–7.3)</t>
  </si>
  <si>
    <t>(14.7–20.3)</t>
  </si>
  <si>
    <t>(34.9–43.3)</t>
  </si>
  <si>
    <t>(0.5–2.1)</t>
  </si>
  <si>
    <t>(16.4–19.4)</t>
  </si>
  <si>
    <t>(5.0–6.7)</t>
  </si>
  <si>
    <t>(13.3–16.0)</t>
  </si>
  <si>
    <t>(31.9–36.0)</t>
  </si>
  <si>
    <t>(1.6–2.7)</t>
  </si>
  <si>
    <t>*Includes confidence intervals for estimates</t>
  </si>
  <si>
    <t>View data</t>
  </si>
  <si>
    <r>
      <t xml:space="preserve">FIGURE 6 </t>
    </r>
    <r>
      <rPr>
        <sz val="14"/>
        <rFont val="Calibri"/>
        <family val="2"/>
        <scheme val="minor"/>
      </rPr>
      <t>Trends in age-standardized incidence (1992–2016) and mortality (1992–2017) rates for lung cancer, by sex, Canada (excluding Quebec)</t>
    </r>
  </si>
  <si>
    <t>Histologic type</t>
  </si>
  <si>
    <r>
      <rPr>
        <b/>
        <sz val="11"/>
        <color theme="1"/>
        <rFont val="Calibri"/>
        <family val="2"/>
        <scheme val="minor"/>
      </rPr>
      <t xml:space="preserve">FIGURE 5 </t>
    </r>
    <r>
      <rPr>
        <sz val="11"/>
        <color theme="1"/>
        <rFont val="Calibri"/>
        <family val="2"/>
        <scheme val="minor"/>
      </rPr>
      <t>Stage-specific percent distribution of lung cancer cases, by histologic type, Canada (excluding Quebec), 2012–2016</t>
    </r>
  </si>
  <si>
    <r>
      <rPr>
        <b/>
        <sz val="11"/>
        <color theme="1"/>
        <rFont val="Calibri"/>
        <family val="2"/>
        <scheme val="minor"/>
      </rPr>
      <t>FIGURE 7</t>
    </r>
    <r>
      <rPr>
        <sz val="11"/>
        <color theme="1"/>
        <rFont val="Calibri"/>
        <family val="2"/>
        <scheme val="minor"/>
      </rPr>
      <t xml:space="preserve"> Trends in age-standardized incidence rates (ASIR) for lung cancer, by histologic type, Canada (excluding Quebec), 1992–2016</t>
    </r>
  </si>
  <si>
    <r>
      <rPr>
        <b/>
        <sz val="12"/>
        <color theme="1"/>
        <rFont val="Calibri"/>
        <family val="2"/>
        <scheme val="minor"/>
      </rPr>
      <t>FIGURE 9</t>
    </r>
    <r>
      <rPr>
        <sz val="12"/>
        <color theme="1"/>
        <rFont val="Calibri"/>
        <family val="2"/>
        <scheme val="minor"/>
      </rPr>
      <t xml:space="preserve"> Five-year predicted net survival for lung cancer, by age group and histologic type, Canada (excluding Quebec), 2012–2014 </t>
    </r>
  </si>
  <si>
    <t>histologic type</t>
  </si>
  <si>
    <t>0.0 </t>
  </si>
  <si>
    <t>(-0.5, 0.6) </t>
  </si>
  <si>
    <t>0.895 </t>
  </si>
  <si>
    <t>1992–2016 </t>
  </si>
  <si>
    <t>-1.5 </t>
  </si>
  <si>
    <t>(-2.1, -0.9) </t>
  </si>
  <si>
    <t>&lt;0.001 </t>
  </si>
  <si>
    <t>2.8 </t>
  </si>
  <si>
    <t>(2.0, 3.6) </t>
  </si>
  <si>
    <r>
      <rPr>
        <b/>
        <sz val="11"/>
        <rFont val="Calibri"/>
        <family val="2"/>
        <scheme val="minor"/>
      </rPr>
      <t>Data source:</t>
    </r>
    <r>
      <rPr>
        <sz val="11"/>
        <rFont val="Calibri"/>
        <family val="2"/>
        <scheme val="minor"/>
      </rPr>
      <t xml:space="preserve"> Statistics Canada, Canadian Cancer Registry database (1992–2015), T1 Family File (1992–2015) and Canadian Vital Statistics Death Database (1992–2014)</t>
    </r>
  </si>
  <si>
    <r>
      <rPr>
        <b/>
        <sz val="11"/>
        <color theme="1"/>
        <rFont val="Calibri"/>
        <family val="2"/>
        <scheme val="minor"/>
      </rPr>
      <t>FIGURE 2</t>
    </r>
    <r>
      <rPr>
        <sz val="11"/>
        <color theme="1"/>
        <rFont val="Calibri"/>
        <family val="2"/>
        <scheme val="minor"/>
      </rPr>
      <t xml:space="preserve"> Age-standardized incidence (2012–2016) and mortality (2013–2017) rates for lung cancer, by geographic region, Canada</t>
    </r>
  </si>
  <si>
    <r>
      <t xml:space="preserve">TABLE 3 </t>
    </r>
    <r>
      <rPr>
        <sz val="12"/>
        <rFont val="Calibri"/>
        <family val="2"/>
        <scheme val="minor"/>
      </rPr>
      <t>Age-standardized incidence rates for lung cancer, by stage, sex, age group, histologic type and geographic region, Canada (excluding Quebec), 2012–2016</t>
    </r>
  </si>
  <si>
    <r>
      <rPr>
        <b/>
        <sz val="12"/>
        <rFont val="Calibri"/>
        <family val="2"/>
        <scheme val="minor"/>
      </rPr>
      <t>TABLE 6</t>
    </r>
    <r>
      <rPr>
        <b/>
        <sz val="12"/>
        <color theme="1"/>
        <rFont val="Calibri"/>
        <family val="2"/>
        <scheme val="minor"/>
      </rPr>
      <t xml:space="preserve"> </t>
    </r>
    <r>
      <rPr>
        <sz val="12"/>
        <color theme="1"/>
        <rFont val="Calibri"/>
        <family val="2"/>
        <scheme val="minor"/>
      </rPr>
      <t>One- and five-year predicted net survival estimates for lung cancer, by sex, age group, histologic type and geographic region, Canada (excluding Quebec), 2012–2014</t>
    </r>
  </si>
  <si>
    <r>
      <rPr>
        <b/>
        <sz val="11"/>
        <color theme="1"/>
        <rFont val="Calibri"/>
        <family val="2"/>
        <scheme val="minor"/>
      </rPr>
      <t>FIGUR</t>
    </r>
    <r>
      <rPr>
        <b/>
        <sz val="11"/>
        <rFont val="Calibri"/>
        <family val="2"/>
        <scheme val="minor"/>
      </rPr>
      <t>E</t>
    </r>
    <r>
      <rPr>
        <sz val="11"/>
        <rFont val="Calibri"/>
        <family val="2"/>
        <scheme val="minor"/>
      </rPr>
      <t xml:space="preserve"> 11 Three-year predicted net surviva</t>
    </r>
    <r>
      <rPr>
        <sz val="11"/>
        <color theme="1"/>
        <rFont val="Calibri"/>
        <family val="2"/>
        <scheme val="minor"/>
      </rPr>
      <t>l estimates for lung cancer, by stage and sex, Canada (excluding Quebec), 2012–2014</t>
    </r>
  </si>
  <si>
    <t>CI= confidence interval</t>
  </si>
  <si>
    <r>
      <rPr>
        <b/>
        <sz val="11"/>
        <color rgb="FF000000"/>
        <rFont val="Calibri"/>
        <family val="2"/>
        <scheme val="minor"/>
      </rPr>
      <t>FIGURE 12</t>
    </r>
    <r>
      <rPr>
        <sz val="11"/>
        <color rgb="FF000000"/>
        <rFont val="Calibri"/>
        <family val="2"/>
        <scheme val="minor"/>
      </rPr>
      <t xml:space="preserve"> Tumour-based prevalence proportions for lung cancer, by duration and sex, Canada (excluding Quebec), January 1, 2015</t>
    </r>
  </si>
  <si>
    <r>
      <t>TABLE 1</t>
    </r>
    <r>
      <rPr>
        <sz val="12"/>
        <rFont val="Calibri"/>
        <family val="2"/>
        <scheme val="minor"/>
      </rPr>
      <t xml:space="preserve"> Age-standardized incidence rates for lung cancer, by sex, age group, histologic type and geographic region, Canada (excluding Quebec), 2012–2016</t>
    </r>
  </si>
  <si>
    <r>
      <rPr>
        <b/>
        <sz val="11"/>
        <rFont val="Calibri"/>
        <family val="2"/>
        <scheme val="minor"/>
      </rPr>
      <t xml:space="preserve">Notes: </t>
    </r>
    <r>
      <rPr>
        <sz val="11"/>
        <rFont val="Calibri"/>
        <family val="2"/>
        <scheme val="minor"/>
      </rPr>
      <t xml:space="preserve">Quebec is excluded from incidence rates because cases diagnosed in Quebec from 2011 onward had not been submitted to the Canadian Cancer Registry and is excluded from mortality rates for consistency with the incidence data. Age-specific rates were calculated using randomly rounded counts to a base of five. </t>
    </r>
  </si>
  <si>
    <r>
      <rPr>
        <b/>
        <sz val="11"/>
        <rFont val="Calibri"/>
        <family val="2"/>
        <scheme val="minor"/>
      </rPr>
      <t>FIGURE 8</t>
    </r>
    <r>
      <rPr>
        <sz val="11"/>
        <rFont val="Calibri"/>
        <family val="2"/>
        <scheme val="minor"/>
      </rPr>
      <t xml:space="preserve"> Trends in lung cancer age-standardized incidence rates (ASIR), by histologic type and by sex, Canada (excluding Quebec), 1992–2016</t>
    </r>
  </si>
  <si>
    <r>
      <rPr>
        <b/>
        <sz val="11"/>
        <rFont val="Calibri"/>
        <family val="2"/>
        <scheme val="minor"/>
      </rPr>
      <t>TABLE</t>
    </r>
    <r>
      <rPr>
        <sz val="11"/>
        <rFont val="Calibri"/>
        <family val="2"/>
        <scheme val="minor"/>
      </rPr>
      <t xml:space="preserve"> </t>
    </r>
    <r>
      <rPr>
        <b/>
        <sz val="11"/>
        <rFont val="Calibri"/>
        <family val="2"/>
        <scheme val="minor"/>
      </rPr>
      <t>7</t>
    </r>
    <r>
      <rPr>
        <sz val="11"/>
        <rFont val="Calibri"/>
        <family val="2"/>
        <scheme val="minor"/>
      </rPr>
      <t xml:space="preserve"> Two-, five- and 20-year tumour-based prevalence case counts and proportions for lung cancer, by sex and age group, Canada (excluding Quebec), January 1, 2015</t>
    </r>
  </si>
  <si>
    <t>(103.5–105.9)</t>
  </si>
  <si>
    <t>(159.6–162.6)</t>
  </si>
  <si>
    <t>(59.6–62.3)</t>
  </si>
  <si>
    <t>(93.7–97.0)</t>
  </si>
  <si>
    <t>(141.2–145.2)</t>
  </si>
  <si>
    <t>(68.3–71.1)</t>
  </si>
  <si>
    <t>(112.1–115.6)</t>
  </si>
  <si>
    <t>(176.4–180.9)</t>
  </si>
  <si>
    <t>(1.9–2.4)</t>
  </si>
  <si>
    <t>(3.4–4.0)</t>
  </si>
  <si>
    <t>(24.6–27.7)</t>
  </si>
  <si>
    <t>(38.5–42.5)</t>
  </si>
  <si>
    <t>(104.3–111.1)</t>
  </si>
  <si>
    <t>(162.1–170.5)</t>
  </si>
  <si>
    <t>(230.7–240.7)</t>
  </si>
  <si>
    <t>(268.0–281.3)</t>
  </si>
  <si>
    <t>(430.9–447.8)</t>
  </si>
  <si>
    <t>(645.9–666.5)</t>
  </si>
  <si>
    <t>(371.7–393.1)</t>
  </si>
  <si>
    <t>(615.2–642.7)</t>
  </si>
  <si>
    <t>(996.5–1,031.4)</t>
  </si>
  <si>
    <t>(222.1–247.8)</t>
  </si>
  <si>
    <t>(368.7–401.5)</t>
  </si>
  <si>
    <t>(714.1–759.4)</t>
  </si>
  <si>
    <t>(64.4–66.3)</t>
  </si>
  <si>
    <r>
      <rPr>
        <b/>
        <sz val="11"/>
        <color theme="1"/>
        <rFont val="Calibri"/>
        <family val="2"/>
        <scheme val="minor"/>
      </rPr>
      <t xml:space="preserve">Notes: </t>
    </r>
    <r>
      <rPr>
        <sz val="11"/>
        <color theme="1"/>
        <rFont val="Calibri"/>
        <family val="2"/>
        <scheme val="minor"/>
      </rPr>
      <t>Quebec is excluded because cases diagnosed in Quebec from 2011 onward had not been submitted to the Canadian Cancer Registry. Counts have been randomly rounded to a base of five to protect confidentiality. Proportions are based on rounded counts.</t>
    </r>
  </si>
  <si>
    <t>(78.9–150.3)</t>
  </si>
  <si>
    <t>(45.9–97.2)</t>
  </si>
  <si>
    <t>(87.7–160.9)</t>
  </si>
  <si>
    <t>(144.6–151.6)</t>
  </si>
  <si>
    <t>(112.0–118.5)</t>
  </si>
  <si>
    <t>(138.9–153.2)</t>
  </si>
  <si>
    <t>(177.8–192.7)</t>
  </si>
  <si>
    <t>(165.3–169.6)</t>
  </si>
  <si>
    <t>(236.0–258.5)</t>
  </si>
  <si>
    <t>(221.3–240.9)</t>
  </si>
  <si>
    <t>(162.1–207.0)</t>
  </si>
  <si>
    <t>(190.6–215.1)</t>
  </si>
  <si>
    <r>
      <rPr>
        <b/>
        <sz val="11"/>
        <color theme="1"/>
        <rFont val="Calibri"/>
        <family val="2"/>
        <scheme val="minor"/>
      </rPr>
      <t>FIGURE 3</t>
    </r>
    <r>
      <rPr>
        <sz val="11"/>
        <color theme="1"/>
        <rFont val="Calibri"/>
        <family val="2"/>
        <scheme val="minor"/>
      </rPr>
      <t xml:space="preserve"> Percent distribution of lung cancer cases, by specific* histologic type and sex, Canada (excluding Quebec), 2012–2016</t>
    </r>
  </si>
  <si>
    <t>* The histologic type was unspecified for 12% of all lung cancer cases (i.e., including cases with both specified and unspecified histology).</t>
  </si>
  <si>
    <r>
      <rPr>
        <b/>
        <sz val="12"/>
        <rFont val="Calibri"/>
        <family val="2"/>
        <scheme val="minor"/>
      </rPr>
      <t>TABLE 2</t>
    </r>
    <r>
      <rPr>
        <sz val="12"/>
        <rFont val="Calibri"/>
        <family val="2"/>
        <scheme val="minor"/>
      </rPr>
      <t xml:space="preserve"> Age-standardized mortality rates for lung cancer, by sex, age group and geographic region, Canada (excluding Quebec), 2013–2017</t>
    </r>
  </si>
  <si>
    <t xml:space="preserve">   Non-small cell lung cancer, NOS</t>
  </si>
  <si>
    <r>
      <rPr>
        <b/>
        <sz val="11"/>
        <color theme="1"/>
        <rFont val="Calibri"/>
        <family val="2"/>
        <scheme val="minor"/>
      </rPr>
      <t>Data source:</t>
    </r>
    <r>
      <rPr>
        <sz val="11"/>
        <color theme="1"/>
        <rFont val="Calibri"/>
        <family val="2"/>
        <scheme val="minor"/>
      </rPr>
      <t xml:space="preserve"> Statistics Canada, Canadian Vital Statistics Death Database </t>
    </r>
  </si>
  <si>
    <t>(0.0–0.0)</t>
  </si>
  <si>
    <r>
      <rPr>
        <b/>
        <sz val="11"/>
        <rFont val="Calibri"/>
        <family val="2"/>
        <scheme val="minor"/>
      </rPr>
      <t>Notes:</t>
    </r>
    <r>
      <rPr>
        <sz val="11"/>
        <rFont val="Calibri"/>
        <family val="2"/>
        <scheme val="minor"/>
      </rPr>
      <t xml:space="preserve"> Quebec is excluded because cases diagnosed in Quebec from 2011 onward had not been submitted to the Canadian Cancer Registry. Age-standardized incidence rates were calculated using weights from the 2011 Canadian standard population (see </t>
    </r>
    <r>
      <rPr>
        <i/>
        <sz val="11"/>
        <rFont val="Calibri"/>
        <family val="2"/>
        <scheme val="minor"/>
      </rPr>
      <t>Appendix</t>
    </r>
    <r>
      <rPr>
        <sz val="11"/>
        <rFont val="Calibri"/>
        <family val="2"/>
        <scheme val="minor"/>
      </rPr>
      <t>). Age-specific rates were based on counts randomly rounded to a base of five and were not age-standardized.</t>
    </r>
  </si>
  <si>
    <t xml:space="preserve">  Females</t>
  </si>
  <si>
    <t xml:space="preserve"> Males</t>
  </si>
  <si>
    <r>
      <rPr>
        <b/>
        <sz val="11"/>
        <rFont val="Calibri"/>
        <family val="2"/>
        <scheme val="minor"/>
      </rPr>
      <t>Notes:</t>
    </r>
    <r>
      <rPr>
        <sz val="11"/>
        <rFont val="Calibri"/>
        <family val="2"/>
        <scheme val="minor"/>
      </rPr>
      <t xml:space="preserve"> Trend analyses were conducted using the standard Joinpoint model for all geographic regions except Newfoundland and Labrador, for which the jump model was used (see </t>
    </r>
    <r>
      <rPr>
        <i/>
        <sz val="11"/>
        <rFont val="Calibri"/>
        <family val="2"/>
        <scheme val="minor"/>
      </rPr>
      <t>Appendix</t>
    </r>
    <r>
      <rPr>
        <sz val="11"/>
        <rFont val="Calibri"/>
        <family val="2"/>
        <scheme val="minor"/>
      </rPr>
      <t>). Trends were not available for males for Nunavut Territory and Yukon Territory because the population estimate was zero for at least one of the age groups for one or more years. Quebec is excluded because cases diagnosed in Quebec from 2011 onward had not been submitted to the Canadian Cancer Registry.</t>
    </r>
  </si>
  <si>
    <t>— estimate can not be calculated as one or more of the age-specific estimates are undefined; CI=confidence interval; NOS=not otherwise specified</t>
  </si>
  <si>
    <t>Proportion</t>
  </si>
  <si>
    <t xml:space="preserve">   Males</t>
  </si>
  <si>
    <t xml:space="preserve">   Females</t>
  </si>
  <si>
    <t>Age specific rate (per 100,000)</t>
  </si>
  <si>
    <r>
      <rPr>
        <b/>
        <sz val="11"/>
        <color theme="1"/>
        <rFont val="Calibri"/>
        <family val="2"/>
        <scheme val="minor"/>
      </rPr>
      <t>Data sources:</t>
    </r>
    <r>
      <rPr>
        <sz val="11"/>
        <color theme="1"/>
        <rFont val="Calibri"/>
        <family val="2"/>
        <scheme val="minor"/>
      </rPr>
      <t xml:space="preserve"> Statistics Canada, Canadian Cancer Registry database (1992–2016) and Canadian Vital Statistics Death Database</t>
    </r>
  </si>
  <si>
    <t>* No estimate of Quebec incidence is provided because cases diagnosed in Quebec from 2011 onward had not been submitted to the Canadian Cancer Registry.</t>
  </si>
  <si>
    <r>
      <rPr>
        <b/>
        <sz val="11"/>
        <color theme="1"/>
        <rFont val="Calibri"/>
        <family val="2"/>
        <scheme val="minor"/>
      </rPr>
      <t xml:space="preserve">Notes: </t>
    </r>
    <r>
      <rPr>
        <sz val="11"/>
        <color theme="1"/>
        <rFont val="Calibri"/>
        <family val="2"/>
        <scheme val="minor"/>
      </rPr>
      <t xml:space="preserve">Age-standardized rates were calculated using weights from the 2011 Canadian standard population (see </t>
    </r>
    <r>
      <rPr>
        <i/>
        <sz val="11"/>
        <color theme="1"/>
        <rFont val="Calibri"/>
        <family val="2"/>
        <scheme val="minor"/>
      </rPr>
      <t>Appendix</t>
    </r>
    <r>
      <rPr>
        <sz val="11"/>
        <color theme="1"/>
        <rFont val="Calibri"/>
        <family val="2"/>
        <scheme val="minor"/>
      </rPr>
      <t xml:space="preserve">). </t>
    </r>
  </si>
  <si>
    <r>
      <rPr>
        <b/>
        <sz val="11"/>
        <color theme="1"/>
        <rFont val="Calibri"/>
        <family val="2"/>
        <scheme val="minor"/>
      </rPr>
      <t>Data sources:</t>
    </r>
    <r>
      <rPr>
        <sz val="11"/>
        <color theme="1"/>
        <rFont val="Calibri"/>
        <family val="2"/>
        <scheme val="minor"/>
      </rPr>
      <t xml:space="preserve"> Statistics Canada, Canadian Cancer Registry database (1992–2016) and Canadian Vital Statistics Death Database </t>
    </r>
  </si>
  <si>
    <t>*APC differs significantly from 0, p&lt;0.05</t>
  </si>
  <si>
    <r>
      <rPr>
        <b/>
        <sz val="11"/>
        <color theme="1"/>
        <rFont val="Calibri"/>
        <family val="2"/>
        <scheme val="minor"/>
      </rPr>
      <t xml:space="preserve">Notes: </t>
    </r>
    <r>
      <rPr>
        <sz val="11"/>
        <color theme="1"/>
        <rFont val="Calibri"/>
        <family val="2"/>
        <scheme val="minor"/>
      </rPr>
      <t>Quebec is excluded from the incidence calculations because cases diagnosed in Quebec from 2011 onward had not been submitted to the Canadian Cancer Registry. Age-standardized rates were calculated using weights from the 2011 Canadian standard population (see</t>
    </r>
    <r>
      <rPr>
        <i/>
        <sz val="11"/>
        <color theme="1"/>
        <rFont val="Calibri"/>
        <family val="2"/>
        <scheme val="minor"/>
      </rPr>
      <t xml:space="preserve"> Appendix</t>
    </r>
    <r>
      <rPr>
        <sz val="11"/>
        <color theme="1"/>
        <rFont val="Calibri"/>
        <family val="2"/>
        <scheme val="minor"/>
      </rPr>
      <t xml:space="preserve">). </t>
    </r>
  </si>
  <si>
    <t>Age-standardized rate (per 100,000</t>
  </si>
  <si>
    <r>
      <rPr>
        <b/>
        <sz val="11"/>
        <color theme="1"/>
        <rFont val="Calibri"/>
        <family val="2"/>
        <scheme val="minor"/>
      </rPr>
      <t xml:space="preserve">Notes: </t>
    </r>
    <r>
      <rPr>
        <sz val="11"/>
        <color theme="1"/>
        <rFont val="Calibri"/>
        <family val="2"/>
        <scheme val="minor"/>
      </rPr>
      <t xml:space="preserve">Quebec is excluded because cases diagnosed in Quebec from 2011 onward had not been submitted to the Canadian Cancer Registry. Age-standardized rates were calculated using weights from the 2011 Canadian standard population (see </t>
    </r>
    <r>
      <rPr>
        <i/>
        <sz val="11"/>
        <color theme="1"/>
        <rFont val="Calibri"/>
        <family val="2"/>
        <scheme val="minor"/>
      </rPr>
      <t>Appendix</t>
    </r>
    <r>
      <rPr>
        <sz val="11"/>
        <color theme="1"/>
        <rFont val="Calibri"/>
        <family val="2"/>
        <scheme val="minor"/>
      </rPr>
      <t xml:space="preserve">). </t>
    </r>
  </si>
  <si>
    <t xml:space="preserve"> </t>
  </si>
  <si>
    <r>
      <rPr>
        <b/>
        <sz val="11"/>
        <color theme="1"/>
        <rFont val="Calibri"/>
        <family val="2"/>
        <scheme val="minor"/>
      </rPr>
      <t>Notes:</t>
    </r>
    <r>
      <rPr>
        <sz val="11"/>
        <color theme="1"/>
        <rFont val="Calibri"/>
        <family val="2"/>
        <scheme val="minor"/>
      </rPr>
      <t xml:space="preserve"> Quebec is excluded because cases diagnosed in Quebec from 2011 onward had not been submitted to the Canadian Cancer Registry. Age standardized rates were calculated using weights from the 2011 Canadian standard population (see </t>
    </r>
    <r>
      <rPr>
        <i/>
        <sz val="11"/>
        <color theme="1"/>
        <rFont val="Calibri"/>
        <family val="2"/>
        <scheme val="minor"/>
      </rPr>
      <t>Appendix</t>
    </r>
    <r>
      <rPr>
        <sz val="11"/>
        <color theme="1"/>
        <rFont val="Calibri"/>
        <family val="2"/>
        <scheme val="minor"/>
      </rPr>
      <t xml:space="preserve">). </t>
    </r>
  </si>
  <si>
    <r>
      <rPr>
        <b/>
        <sz val="11"/>
        <color theme="1"/>
        <rFont val="Calibri"/>
        <family val="2"/>
        <scheme val="minor"/>
      </rPr>
      <t>Data sources</t>
    </r>
    <r>
      <rPr>
        <sz val="11"/>
        <color theme="1"/>
        <rFont val="Calibri"/>
        <family val="2"/>
        <scheme val="minor"/>
      </rPr>
      <t xml:space="preserve">: Statistics Canada, Canadian Cancer Registry death linked file (1992–2014) and life tables </t>
    </r>
  </si>
  <si>
    <r>
      <rPr>
        <b/>
        <sz val="11"/>
        <color theme="1"/>
        <rFont val="Calibri"/>
        <family val="2"/>
        <scheme val="minor"/>
      </rPr>
      <t>Notes</t>
    </r>
    <r>
      <rPr>
        <sz val="11"/>
        <color theme="1"/>
        <rFont val="Calibri"/>
        <family val="2"/>
        <scheme val="minor"/>
      </rPr>
      <t>: Quebec is excluded because cases diagnosed in Quebec from 2011 onward had not been submitted to the Canadian Cancer Registry. In the legend, 0–2 years refers to those diagnosed in 2013 and 2014; &gt;2–5 years refers to those diagnosed between 2010 and 2012; &gt;5–20 years refers to those diagnosed between 1995 and 2009. An entire bar corresponds to a 20-year proportion.</t>
    </r>
  </si>
  <si>
    <r>
      <rPr>
        <b/>
        <sz val="11"/>
        <color theme="1"/>
        <rFont val="Calibri"/>
        <family val="2"/>
        <scheme val="minor"/>
      </rPr>
      <t>Data source</t>
    </r>
    <r>
      <rPr>
        <sz val="11"/>
        <color theme="1"/>
        <rFont val="Calibri"/>
        <family val="2"/>
        <scheme val="minor"/>
      </rPr>
      <t>: Statistics Canada, Canadian Cancer Registry database (1992-2016)</t>
    </r>
  </si>
  <si>
    <t>Prevalence duration (years)</t>
  </si>
  <si>
    <r>
      <rPr>
        <b/>
        <sz val="11"/>
        <rFont val="Calibri"/>
        <family val="2"/>
        <scheme val="minor"/>
      </rPr>
      <t>Analysis by:</t>
    </r>
    <r>
      <rPr>
        <sz val="11"/>
        <rFont val="Calibri"/>
        <family val="2"/>
        <scheme val="minor"/>
      </rPr>
      <t xml:space="preserve"> Performance, Canadian Partnership Against Cancer </t>
    </r>
  </si>
  <si>
    <r>
      <rPr>
        <b/>
        <sz val="11"/>
        <color theme="1"/>
        <rFont val="Calibri"/>
        <family val="2"/>
        <scheme val="minor"/>
      </rPr>
      <t xml:space="preserve">Note: </t>
    </r>
    <r>
      <rPr>
        <sz val="11"/>
        <color theme="1"/>
        <rFont val="Calibri"/>
        <family val="2"/>
        <scheme val="minor"/>
      </rPr>
      <t xml:space="preserve">Quebec is excluded because cases diagnosed in Quebec from 2011 onward had not been submitted to the Canadian Cancer Registry. This figure shows estimates of three-year observed survival, which is different from the three-year predicted net survival shown elsewhere in the report. See </t>
    </r>
    <r>
      <rPr>
        <i/>
        <sz val="11"/>
        <color theme="1"/>
        <rFont val="Calibri"/>
        <family val="2"/>
        <scheme val="minor"/>
      </rPr>
      <t>Appendix</t>
    </r>
    <r>
      <rPr>
        <sz val="11"/>
        <color theme="1"/>
        <rFont val="Calibri"/>
        <family val="2"/>
        <scheme val="minor"/>
      </rPr>
      <t xml:space="preserve"> for details. Quintiles are shown from lowest (Q1) to highest (Q5).</t>
    </r>
  </si>
  <si>
    <r>
      <rPr>
        <b/>
        <sz val="11"/>
        <rFont val="Calibri"/>
        <family val="2"/>
        <scheme val="minor"/>
      </rPr>
      <t xml:space="preserve">Notes: </t>
    </r>
    <r>
      <rPr>
        <sz val="11"/>
        <rFont val="Calibri"/>
        <family val="2"/>
        <scheme val="minor"/>
      </rPr>
      <t>Quebec is excluded because cases diagnosed in Quebec from 2011 onward had not been submitted to the Canadian Cancer Registry. Age-standardized incidence rates were weights from the 2011 Canadian standard population (see</t>
    </r>
    <r>
      <rPr>
        <i/>
        <sz val="11"/>
        <rFont val="Calibri"/>
        <family val="2"/>
        <scheme val="minor"/>
      </rPr>
      <t xml:space="preserve"> Appendix</t>
    </r>
    <r>
      <rPr>
        <sz val="11"/>
        <rFont val="Calibri"/>
        <family val="2"/>
        <scheme val="minor"/>
      </rPr>
      <t>). Age-specific rates were based on counts randomly rounded to a base of five and were not age-standardized.</t>
    </r>
  </si>
  <si>
    <r>
      <rPr>
        <b/>
        <sz val="11"/>
        <rFont val="Calibri"/>
        <family val="2"/>
        <scheme val="minor"/>
      </rPr>
      <t>Notes:</t>
    </r>
    <r>
      <rPr>
        <sz val="11"/>
        <rFont val="Calibri"/>
        <family val="2"/>
        <scheme val="minor"/>
      </rPr>
      <t xml:space="preserve"> All counts were randomly rounded to a base of five to protect confidentiality. Age-standardized mortailty rates were calculated using unrounded counts and weights from the 2011 Canadian standard population (see </t>
    </r>
    <r>
      <rPr>
        <i/>
        <sz val="11"/>
        <rFont val="Calibri"/>
        <family val="2"/>
        <scheme val="minor"/>
      </rPr>
      <t>Appendix</t>
    </r>
    <r>
      <rPr>
        <sz val="11"/>
        <rFont val="Calibri"/>
        <family val="2"/>
        <scheme val="minor"/>
      </rPr>
      <t>). Age-specific rates were based on counts randomly rounded  to a base of five. Quebec is excluded for consistency with the incidence data.</t>
    </r>
  </si>
  <si>
    <t>The table below expands on Figures 7 and 8 by providing the annual percent changes (APC) for the trends over time</t>
  </si>
  <si>
    <t>Histologic type-specific trends in lung cancer age-standardized incidence rates, by sex, Canada (excluding Quebec), 1992–2016</t>
  </si>
  <si>
    <t>APC (95% CL)</t>
  </si>
  <si>
    <t>1992-2007</t>
  </si>
  <si>
    <t>(-3.9, -3.4)</t>
  </si>
  <si>
    <t>1992-2006</t>
  </si>
  <si>
    <t>(-5.1, -4.2)</t>
  </si>
  <si>
    <t>1992-1996</t>
  </si>
  <si>
    <t xml:space="preserve">(-2.0, 3.4) </t>
  </si>
  <si>
    <t>2007-2012</t>
  </si>
  <si>
    <t>(-0.6, 3.9)</t>
  </si>
  <si>
    <t>2006-2016</t>
  </si>
  <si>
    <t>(-1.3, 0.2)</t>
  </si>
  <si>
    <t>1996-2007</t>
  </si>
  <si>
    <t>(-2.7, -1.5)</t>
  </si>
  <si>
    <t>2012-2016</t>
  </si>
  <si>
    <t>(-3.9, 0.1)</t>
  </si>
  <si>
    <t>(0.4, 5.4)</t>
  </si>
  <si>
    <t>(-3.4, 1.0)</t>
  </si>
  <si>
    <t>(-0.9, -0.1)</t>
  </si>
  <si>
    <t>(-2.1, -1.3)</t>
  </si>
  <si>
    <t>(0.2, 1.1)</t>
  </si>
  <si>
    <t>(4.7, 9.8)</t>
  </si>
  <si>
    <t>(4.1, 9.7)</t>
  </si>
  <si>
    <t>(4.7, 10.2)</t>
  </si>
  <si>
    <t>(-0.9, 3.1)</t>
  </si>
  <si>
    <t>(-2.2, 2.3)</t>
  </si>
  <si>
    <t>(-0.3, 3.9)</t>
  </si>
  <si>
    <t xml:space="preserve">   Small cell carcinoma</t>
  </si>
  <si>
    <t>(-2.7, -2.0)</t>
  </si>
  <si>
    <t>1992-2005</t>
  </si>
  <si>
    <t>(-3.9, -2.9)</t>
  </si>
  <si>
    <t>1992-2016</t>
  </si>
  <si>
    <t>(-1.3, -0.8)</t>
  </si>
  <si>
    <t>2006-2011</t>
  </si>
  <si>
    <t>(-2.2, 2.0)</t>
  </si>
  <si>
    <t>2005-2010</t>
  </si>
  <si>
    <t>(-3.4, 2.3)</t>
  </si>
  <si>
    <t>2011-2016</t>
  </si>
  <si>
    <t>(-4.5, -1.7)</t>
  </si>
  <si>
    <t>2010-2016</t>
  </si>
  <si>
    <t>(-5.0, -2.0)</t>
  </si>
  <si>
    <t>1992-1999</t>
  </si>
  <si>
    <t>(-4.3, -1.2)</t>
  </si>
  <si>
    <t>(-5.9, -2.2)</t>
  </si>
  <si>
    <t>(-3.7, 1.3)</t>
  </si>
  <si>
    <t>1999-2004</t>
  </si>
  <si>
    <t>(-21.9, -14.1)</t>
  </si>
  <si>
    <t>(-24.3, -14.3)</t>
  </si>
  <si>
    <t>1999-2016</t>
  </si>
  <si>
    <t>(-16.1, -14.0)</t>
  </si>
  <si>
    <t>2004-2016</t>
  </si>
  <si>
    <t>(-15.2, -12.3)</t>
  </si>
  <si>
    <t>(-15.3, -11.7)</t>
  </si>
  <si>
    <t>1992-1997</t>
  </si>
  <si>
    <t>(-1.2, 9.1)</t>
  </si>
  <si>
    <t>1992-2000</t>
  </si>
  <si>
    <t>(1.7, 5.9)</t>
  </si>
  <si>
    <t>(8.5, 10.3)</t>
  </si>
  <si>
    <t>1997-2007</t>
  </si>
  <si>
    <t>(7.1, 10.1)</t>
  </si>
  <si>
    <t>2000-2007</t>
  </si>
  <si>
    <t>(5.9, 10.8)</t>
  </si>
  <si>
    <t>2007-2016</t>
  </si>
  <si>
    <t>(-9.2, -6.9)</t>
  </si>
  <si>
    <t>(-9.9, -7.6)</t>
  </si>
  <si>
    <t>(-14.3, -7.5)</t>
  </si>
  <si>
    <t>(-10.5, -2.2)</t>
  </si>
  <si>
    <t>1992-2012</t>
  </si>
  <si>
    <t>(-1.6, -0.6)</t>
  </si>
  <si>
    <t>(-3.7, -2.4)</t>
  </si>
  <si>
    <t>(-0.4, 0.9)</t>
  </si>
  <si>
    <t>(-14.9, -4.7)</t>
  </si>
  <si>
    <t>(-3.7, 7.0)</t>
  </si>
  <si>
    <t xml:space="preserve"> (-15.2, -2.9)</t>
  </si>
  <si>
    <t>(-18.8, -9.3)</t>
  </si>
  <si>
    <t>APC = annual percent change; CI = confidence interval; NOS = not otherwise specified</t>
  </si>
  <si>
    <r>
      <t>Notes:</t>
    </r>
    <r>
      <rPr>
        <sz val="11"/>
        <color rgb="FF000000"/>
        <rFont val="Calibri"/>
        <family val="2"/>
        <scheme val="minor"/>
      </rPr>
      <t xml:space="preserve"> Quebec is excluded because cases diagnosed in Quebec from 2011 onward had not been submitted to the Canadian Cancer Registry. </t>
    </r>
  </si>
  <si>
    <r>
      <t>Analysis by:</t>
    </r>
    <r>
      <rPr>
        <sz val="11"/>
        <color rgb="FF000000"/>
        <rFont val="Calibri"/>
        <family val="2"/>
        <scheme val="minor"/>
      </rPr>
      <t xml:space="preserve"> Centre for Population Health Data, Statistics Canada </t>
    </r>
  </si>
  <si>
    <r>
      <t>Data source</t>
    </r>
    <r>
      <rPr>
        <sz val="11"/>
        <color rgb="FF000000"/>
        <rFont val="Calibri"/>
        <family val="2"/>
        <scheme val="minor"/>
      </rPr>
      <t xml:space="preserve">: Statistics Canada, Canadian Cancer Registry database (1992–2016) </t>
    </r>
  </si>
  <si>
    <t xml:space="preserve">The table below expands on Table 4 by providing the corresponding findings for mortality. </t>
  </si>
  <si>
    <t>Age-specific trends in mortality rate due to lung cancer, by sex, Canada (excluding Quebec), 1992–2017</t>
  </si>
  <si>
    <t>(-4.1, -0.9)</t>
  </si>
  <si>
    <t>(-4.7, -1.6)</t>
  </si>
  <si>
    <t>(-4.5, 2.5)</t>
  </si>
  <si>
    <t>2002–2017</t>
  </si>
  <si>
    <t>(-8.2, -5.8)</t>
  </si>
  <si>
    <t>2003–2017</t>
  </si>
  <si>
    <t>(-8.6, -5.7)</t>
  </si>
  <si>
    <t>2000–2017</t>
  </si>
  <si>
    <t>(-7.8, -4.8)</t>
  </si>
  <si>
    <t>(-3.0, -2.3)</t>
  </si>
  <si>
    <t>(-4.9, -3.1)</t>
  </si>
  <si>
    <t>(-2.2, -1.3)</t>
  </si>
  <si>
    <t>2011–2017</t>
  </si>
  <si>
    <t>(-10.6, -4.8)</t>
  </si>
  <si>
    <t>(-11.5, -3.8)</t>
  </si>
  <si>
    <t>2012–2017</t>
  </si>
  <si>
    <t>(-13.6, -4.6)</t>
  </si>
  <si>
    <t>1992–2017</t>
  </si>
  <si>
    <t>(-2.9, -2.6)</t>
  </si>
  <si>
    <t>(-3.8, -3.5)</t>
  </si>
  <si>
    <t>1992–1999</t>
  </si>
  <si>
    <t>(-1.1, 1.5)</t>
  </si>
  <si>
    <t>1999–2017</t>
  </si>
  <si>
    <t>(-2.5, -1.7)</t>
  </si>
  <si>
    <t>(-1.1, -0.6)</t>
  </si>
  <si>
    <t>(0.9, 1.6)</t>
  </si>
  <si>
    <t>2006–2017</t>
  </si>
  <si>
    <t>(-3.2, -2.3)</t>
  </si>
  <si>
    <t>2005–2017</t>
  </si>
  <si>
    <t>(-3.8, -2.9)</t>
  </si>
  <si>
    <t>(-2.5, -1.4)</t>
  </si>
  <si>
    <t>1992–2009</t>
  </si>
  <si>
    <t>(0.2, 0.7)</t>
  </si>
  <si>
    <t>(3.0, 5.3)</t>
  </si>
  <si>
    <t>2009–2017</t>
  </si>
  <si>
    <t>(-2.1, -0.5)</t>
  </si>
  <si>
    <t>(-2.4, -1.5)</t>
  </si>
  <si>
    <t>1999–2010</t>
  </si>
  <si>
    <t>(1.1, 2.4)</t>
  </si>
  <si>
    <t>2010–2017</t>
  </si>
  <si>
    <t>(-1.4, 0.7)</t>
  </si>
  <si>
    <t>(1.2, 1.6)</t>
  </si>
  <si>
    <t>(-0.7, -0.2)</t>
  </si>
  <si>
    <t>(4.4, 6.1)</t>
  </si>
  <si>
    <t>(1.6, 2.5)</t>
  </si>
  <si>
    <r>
      <t>Note:</t>
    </r>
    <r>
      <rPr>
        <sz val="11"/>
        <color rgb="FF000000"/>
        <rFont val="Calibri"/>
        <family val="2"/>
        <scheme val="minor"/>
      </rPr>
      <t xml:space="preserve"> Quebec is excluded for consistency with the incidence data.</t>
    </r>
  </si>
  <si>
    <r>
      <t xml:space="preserve">Data sources: </t>
    </r>
    <r>
      <rPr>
        <sz val="11"/>
        <color rgb="FF000000"/>
        <rFont val="Calibri"/>
        <family val="2"/>
        <scheme val="minor"/>
      </rPr>
      <t>Statistics Canada, Canadian Vital Statistics Death Database (1992–2017)</t>
    </r>
  </si>
  <si>
    <t xml:space="preserve">The table below expands on Table 5 by providing the corresponding findings for mortality. </t>
  </si>
  <si>
    <t>Geographic-specific trends in age-standardized mortality rates due to lung cancer, by geographic region, Canada (excluding Quebec), 1992–2017</t>
  </si>
  <si>
    <t>(-1.0, -0.7)</t>
  </si>
  <si>
    <t>1992–2010</t>
  </si>
  <si>
    <t>(-2.3, -2.0)</t>
  </si>
  <si>
    <t>(0.7, 1.3)</t>
  </si>
  <si>
    <t>(-2.7, -1.8)</t>
  </si>
  <si>
    <t>(-3.6, -2.4)</t>
  </si>
  <si>
    <t>(-1.6, -0.8)</t>
  </si>
  <si>
    <t>(-11.1, -4.6)</t>
  </si>
  <si>
    <t>(-6.0, -2.3)</t>
  </si>
  <si>
    <t>(-2.6, 8.6)</t>
  </si>
  <si>
    <t>(-1.5, -1.0)</t>
  </si>
  <si>
    <t>(-2.7, -2.3)</t>
  </si>
  <si>
    <t>(-0.4, 0.7)</t>
  </si>
  <si>
    <t>(-3.2, -1.7)</t>
  </si>
  <si>
    <t>(-2.1, -0.8)</t>
  </si>
  <si>
    <t>(-0.9, 0.2)</t>
  </si>
  <si>
    <t>(0.6, 2.4)</t>
  </si>
  <si>
    <t>2004–2017</t>
  </si>
  <si>
    <t>(-1.9, -1.1)</t>
  </si>
  <si>
    <t>(-1.5, -0.3)</t>
  </si>
  <si>
    <t>(-0.9, -0.3)</t>
  </si>
  <si>
    <t>(-2.2, -1.5)</t>
  </si>
  <si>
    <t>(0.5, 1.5)</t>
  </si>
  <si>
    <t>1992–1996</t>
  </si>
  <si>
    <t>(-0.5, 13.3)</t>
  </si>
  <si>
    <t>1996–2017</t>
  </si>
  <si>
    <t>(-0.5, 0.3)</t>
  </si>
  <si>
    <t>(-1.2, -0.8)</t>
  </si>
  <si>
    <t>(0.5, 1.4)</t>
  </si>
  <si>
    <t>(-3.2, -1.9)</t>
  </si>
  <si>
    <t>(-4.4, -2.4)</t>
  </si>
  <si>
    <t>(-1.8, -0.8)</t>
  </si>
  <si>
    <t>Quebec</t>
  </si>
  <si>
    <t>1992-2008</t>
  </si>
  <si>
    <t>1992-1998</t>
  </si>
  <si>
    <t>(-2.4, 0.5)</t>
  </si>
  <si>
    <t>(1.8, 2.5)</t>
  </si>
  <si>
    <t>2008-2017</t>
  </si>
  <si>
    <t>(-2.3, -1.1)</t>
  </si>
  <si>
    <t>1998-2017</t>
  </si>
  <si>
    <t>(-2.9, -2.4)</t>
  </si>
  <si>
    <t>2007-2017</t>
  </si>
  <si>
    <t>(-0.8, 0.1)</t>
  </si>
  <si>
    <t>1992–2008</t>
  </si>
  <si>
    <t>(-0.7, 0.3)</t>
  </si>
  <si>
    <t>(-2.4, -1.7)</t>
  </si>
  <si>
    <t>(0.9, 3.5)</t>
  </si>
  <si>
    <t>2008–2013</t>
  </si>
  <si>
    <t>(-8.0, -0.7)</t>
  </si>
  <si>
    <t>(-3.0, 0.0)</t>
  </si>
  <si>
    <t>2013–2017</t>
  </si>
  <si>
    <t>(-2.3, 5.1)</t>
  </si>
  <si>
    <t>(-1.3, -0.9)</t>
  </si>
  <si>
    <t>(-2.6, -2.1)</t>
  </si>
  <si>
    <t>1992–1997</t>
  </si>
  <si>
    <t>(0.3, 7.8)</t>
  </si>
  <si>
    <t>1997–2013</t>
  </si>
  <si>
    <t>(-0.1, 1.0)</t>
  </si>
  <si>
    <t>(-7.1, 0.5)</t>
  </si>
  <si>
    <t>(-2.0, -0.8)</t>
  </si>
  <si>
    <t>(-2.7, -1.4)</t>
  </si>
  <si>
    <t>(-1.6, 0.4)</t>
  </si>
  <si>
    <t>(-0.9, -0.2)</t>
  </si>
  <si>
    <t>(-2.2, -1.4)</t>
  </si>
  <si>
    <t>(2.4, 5.0)</t>
  </si>
  <si>
    <t>2007–2017</t>
  </si>
  <si>
    <t>(-2.1, 1.3)</t>
  </si>
  <si>
    <t>— not available for reference period</t>
  </si>
  <si>
    <r>
      <t xml:space="preserve">Data source: </t>
    </r>
    <r>
      <rPr>
        <sz val="11"/>
        <color rgb="FF000000"/>
        <rFont val="Calibri"/>
        <family val="2"/>
        <scheme val="minor"/>
      </rPr>
      <t>Statistics Canada, Canadian Vital Statistics Death Database (1992–2017)</t>
    </r>
  </si>
  <si>
    <t>One- and five-year predicted net survival estimates for lung cancer by sex and geographic region, Canada (excluding Quebec), 2012–2014</t>
  </si>
  <si>
    <t>(37–40)</t>
  </si>
  <si>
    <t>(35–40)</t>
  </si>
  <si>
    <t>(14–18)</t>
  </si>
  <si>
    <t>(17–23)</t>
  </si>
  <si>
    <t>(49–56)</t>
  </si>
  <si>
    <t>(20–27)</t>
  </si>
  <si>
    <t>(38–53)</t>
  </si>
  <si>
    <t>(9–16)</t>
  </si>
  <si>
    <t>(5–13)</t>
  </si>
  <si>
    <t>(11–27)</t>
  </si>
  <si>
    <t>(44–49)</t>
  </si>
  <si>
    <t>(13–18)</t>
  </si>
  <si>
    <t>(19–27)</t>
  </si>
  <si>
    <r>
      <t>Notes</t>
    </r>
    <r>
      <rPr>
        <sz val="11"/>
        <color rgb="FF000000"/>
        <rFont val="Calibri"/>
        <family val="2"/>
        <scheme val="minor"/>
      </rPr>
      <t>: Quebec is excluded because cases diagnosed in Quebec from 2011 onward had not been submitted to the Canadian Cancer Registry.</t>
    </r>
  </si>
  <si>
    <r>
      <t>Analysis by</t>
    </r>
    <r>
      <rPr>
        <sz val="11"/>
        <color rgb="FF000000"/>
        <rFont val="Calibri"/>
        <family val="2"/>
        <scheme val="minor"/>
      </rPr>
      <t xml:space="preserve">: Centre for Population Health Data, Statistics Canada </t>
    </r>
  </si>
  <si>
    <r>
      <t>Data sources</t>
    </r>
    <r>
      <rPr>
        <sz val="11"/>
        <color rgb="FF000000"/>
        <rFont val="Calibri"/>
        <family val="2"/>
        <scheme val="minor"/>
      </rPr>
      <t>: Canadian Cancer Registry death linked file (1992–2014) and life tables at Statistics Canada</t>
    </r>
  </si>
  <si>
    <r>
      <t xml:space="preserve">This file contains data from </t>
    </r>
    <r>
      <rPr>
        <b/>
        <i/>
        <sz val="11"/>
        <color theme="1"/>
        <rFont val="Calibri"/>
        <family val="2"/>
        <scheme val="minor"/>
      </rPr>
      <t>Canadian Cancer Statistics: A 2020 special report on lung cancer</t>
    </r>
    <r>
      <rPr>
        <sz val="11"/>
        <color theme="1"/>
        <rFont val="Calibri"/>
        <family val="2"/>
        <scheme val="minor"/>
      </rPr>
      <t xml:space="preserve">. Specifically, it contains the tables from the report, the statistics used to create the figures in the report, along with some supplementary data for those interested in additional detail. </t>
    </r>
  </si>
  <si>
    <t>The full report, including details about the methodology, are available through cancer.ca/statistics.</t>
  </si>
  <si>
    <t>The statistics appearing in this file may be used without permission provided the original source is cited.</t>
  </si>
  <si>
    <t xml:space="preserve">The following citation is recommended: </t>
  </si>
  <si>
    <t>Canadian Cancer Statistics Advisory Committee. Canadian Cancer Statistics: A 2020 special report on lung cancer. Toronto, ON: Canadian Cancer Society; 2020. Available at: cancer.ca/Canadian-Cancer-Statistics-2020-EN (accessed [date]).</t>
  </si>
  <si>
    <t>(1) Ellison LF. Progress in net cancer survival in Canada over 20 years. Health Rep. 2018;29(9):10–8. Available at: https://www150.statcan.gc.ca/n1/en/pub/82-003-x/2018009/article/00002-eng.pdf?st=dcMVO_iM (accessed March 2020).</t>
  </si>
  <si>
    <t xml:space="preserve">This table presents the crude (unstandardized) estimates referenced in Table 6. </t>
  </si>
  <si>
    <r>
      <rPr>
        <b/>
        <sz val="11"/>
        <rFont val="Calibri"/>
        <family val="2"/>
        <scheme val="minor"/>
      </rPr>
      <t>Notes:</t>
    </r>
    <r>
      <rPr>
        <sz val="11"/>
        <rFont val="Calibri"/>
        <family val="2"/>
        <scheme val="minor"/>
      </rPr>
      <t xml:space="preserve"> Quebec is excluded because cases diagnosed in Quebec from 2011 onward had not been submitted to the Canadian Cancer Registry. Geographic-specific results have been age-standardized using the Canadian cancer survival standard weights for lung cancer.(1) Crude (unstandardized) estimates by province are provided in the next table (Supp_T6). </t>
    </r>
  </si>
  <si>
    <r>
      <rPr>
        <b/>
        <sz val="11"/>
        <color rgb="FF000000"/>
        <rFont val="Calibri"/>
        <family val="2"/>
        <scheme val="minor"/>
      </rPr>
      <t>Notes:</t>
    </r>
    <r>
      <rPr>
        <sz val="11"/>
        <color rgb="FF000000"/>
        <rFont val="Calibri"/>
        <family val="2"/>
        <scheme val="minor"/>
      </rPr>
      <t xml:space="preserve"> Quebec is excluded for consistency with the incidence data. Trends were not available for Nunavut Territory and Yukon Territory because the population estimate was zero for at least one of the age groups for one or more years during the reference period. Trends were not available for Northwest Territories because there were no deaths in the female population in one or more years during the reference period.  </t>
    </r>
  </si>
  <si>
    <r>
      <rPr>
        <b/>
        <sz val="11"/>
        <color theme="1"/>
        <rFont val="Calibri"/>
        <family val="2"/>
        <scheme val="minor"/>
      </rPr>
      <t xml:space="preserve">FIGURE 10 </t>
    </r>
    <r>
      <rPr>
        <sz val="11"/>
        <color theme="1"/>
        <rFont val="Calibri"/>
        <family val="2"/>
        <scheme val="minor"/>
      </rPr>
      <t>Five-year predicted net survival estimates for lung cancer, by histologic type and sex, Canada (excluding Quebec), 2012–2014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</si>
</sst>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0.0"/>
    <numFmt numFmtId="167" formatCode="0.000"/>
    <numFmt numFmtId="168" formatCode="_-* #,##0_-;\-* #,##0_-;_-* &quot;-&quot;??_-;_-@_-"/>
  </numFmts>
  <fonts count="43" x14ac:knownFonts="1">
    <font>
      <sz val="11"/>
      <color theme="1"/>
      <name val="Calibri"/>
      <family val="2"/>
      <scheme val="minor"/>
    </font>
    <font>
      <b/>
      <sz val="11"/>
      <color theme="1"/>
      <name val="Calibri"/>
      <family val="2"/>
      <scheme val="minor"/>
    </font>
    <font>
      <sz val="11"/>
      <color rgb="FF000000"/>
      <name val="Calibri"/>
      <family val="2"/>
      <scheme val="minor"/>
    </font>
    <font>
      <sz val="11"/>
      <color theme="1"/>
      <name val="Calibri"/>
      <family val="2"/>
    </font>
    <font>
      <b/>
      <sz val="12"/>
      <color theme="1"/>
      <name val="Calibri"/>
      <family val="2"/>
      <scheme val="minor"/>
    </font>
    <font>
      <i/>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sz val="11"/>
      <color rgb="FFFF0000"/>
      <name val="Calibri"/>
      <family val="2"/>
      <scheme val="minor"/>
    </font>
    <font>
      <b/>
      <sz val="11"/>
      <color rgb="FF000000"/>
      <name val="Calibri"/>
      <family val="2"/>
    </font>
    <font>
      <b/>
      <sz val="12"/>
      <name val="Calibri"/>
      <family val="2"/>
      <scheme val="minor"/>
    </font>
    <font>
      <sz val="11"/>
      <color theme="1"/>
      <name val="Calibri"/>
      <family val="2"/>
      <scheme val="minor"/>
    </font>
    <font>
      <b/>
      <sz val="11"/>
      <color rgb="FFFF0000"/>
      <name val="Calibri"/>
      <family val="2"/>
      <scheme val="minor"/>
    </font>
    <font>
      <sz val="11"/>
      <color rgb="FFFF0000"/>
      <name val="Calibri"/>
      <family val="2"/>
    </font>
    <font>
      <sz val="11"/>
      <color theme="4"/>
      <name val="Calibri"/>
      <family val="2"/>
      <scheme val="minor"/>
    </font>
    <font>
      <sz val="11"/>
      <color theme="9"/>
      <name val="Calibri"/>
      <family val="2"/>
      <scheme val="minor"/>
    </font>
    <font>
      <sz val="11"/>
      <color theme="0" tint="-0.249977111117893"/>
      <name val="Calibri"/>
      <family val="2"/>
      <scheme val="minor"/>
    </font>
    <font>
      <sz val="11"/>
      <color theme="0" tint="-0.14999847407452621"/>
      <name val="Calibri"/>
      <family val="2"/>
      <scheme val="minor"/>
    </font>
    <font>
      <b/>
      <sz val="11"/>
      <color theme="1"/>
      <name val="Calibri"/>
      <family val="2"/>
    </font>
    <font>
      <i/>
      <sz val="11"/>
      <color rgb="FFFF0000"/>
      <name val="Calibri"/>
      <family val="2"/>
      <scheme val="minor"/>
    </font>
    <font>
      <b/>
      <sz val="11"/>
      <color rgb="FF000000"/>
      <name val="Calibri"/>
      <family val="2"/>
      <scheme val="minor"/>
    </font>
    <font>
      <sz val="12"/>
      <name val="Calibri"/>
      <family val="2"/>
      <scheme val="minor"/>
    </font>
    <font>
      <sz val="8"/>
      <color theme="1"/>
      <name val="Calibri"/>
      <family val="2"/>
      <scheme val="minor"/>
    </font>
    <font>
      <sz val="11"/>
      <color theme="1"/>
      <name val="Calibri Light"/>
      <family val="2"/>
    </font>
    <font>
      <sz val="11"/>
      <color theme="0" tint="-0.499984740745262"/>
      <name val="Calibri"/>
      <family val="2"/>
      <scheme val="minor"/>
    </font>
    <font>
      <sz val="11"/>
      <color theme="0" tint="-0.499984740745262"/>
      <name val="Calibri"/>
      <family val="2"/>
    </font>
    <font>
      <b/>
      <sz val="11"/>
      <color theme="0" tint="-0.499984740745262"/>
      <name val="Calibri"/>
      <family val="2"/>
      <scheme val="minor"/>
    </font>
    <font>
      <sz val="8"/>
      <color theme="0" tint="-0.499984740745262"/>
      <name val="Calibri"/>
      <family val="2"/>
      <scheme val="minor"/>
    </font>
    <font>
      <b/>
      <sz val="8"/>
      <color theme="0" tint="-0.499984740745262"/>
      <name val="Calibri"/>
      <family val="2"/>
      <scheme val="minor"/>
    </font>
    <font>
      <b/>
      <sz val="9"/>
      <color indexed="81"/>
      <name val="Tahoma"/>
      <family val="2"/>
    </font>
    <font>
      <sz val="9"/>
      <color indexed="81"/>
      <name val="Tahoma"/>
      <family val="2"/>
    </font>
    <font>
      <i/>
      <sz val="9"/>
      <color indexed="81"/>
      <name val="Tahoma"/>
      <family val="2"/>
    </font>
    <font>
      <sz val="11"/>
      <color theme="0" tint="-0.34998626667073579"/>
      <name val="Calibri"/>
      <family val="2"/>
      <scheme val="minor"/>
    </font>
    <font>
      <sz val="11"/>
      <color theme="0" tint="-0.34998626667073579"/>
      <name val="Calibri"/>
      <family val="2"/>
    </font>
    <font>
      <sz val="11"/>
      <color theme="4" tint="-0.249977111117893"/>
      <name val="Calibri"/>
      <family val="2"/>
      <scheme val="minor"/>
    </font>
    <font>
      <b/>
      <sz val="14"/>
      <name val="Calibri"/>
      <family val="2"/>
      <scheme val="minor"/>
    </font>
    <font>
      <sz val="14"/>
      <name val="Calibri"/>
      <family val="2"/>
      <scheme val="minor"/>
    </font>
    <font>
      <i/>
      <sz val="11"/>
      <name val="Calibri"/>
      <family val="2"/>
      <scheme val="minor"/>
    </font>
    <font>
      <sz val="12"/>
      <color rgb="FF000000"/>
      <name val="Calibri"/>
      <family val="2"/>
      <scheme val="minor"/>
    </font>
    <font>
      <sz val="12"/>
      <color rgb="FFFF0000"/>
      <name val="Calibri"/>
      <family val="2"/>
      <scheme val="minor"/>
    </font>
    <font>
      <b/>
      <sz val="12"/>
      <color rgb="FF000000"/>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theme="4" tint="-0.249977111117893"/>
        <bgColor indexed="64"/>
      </patternFill>
    </fill>
  </fills>
  <borders count="29">
    <border>
      <left/>
      <right/>
      <top/>
      <bottom/>
      <diagonal/>
    </border>
    <border>
      <left/>
      <right/>
      <top/>
      <bottom style="medium">
        <color auto="1"/>
      </bottom>
      <diagonal/>
    </border>
    <border>
      <left/>
      <right/>
      <top style="medium">
        <color auto="1"/>
      </top>
      <bottom/>
      <diagonal/>
    </border>
    <border>
      <left/>
      <right/>
      <top style="medium">
        <color auto="1"/>
      </top>
      <bottom style="medium">
        <color auto="1"/>
      </bottom>
      <diagonal/>
    </border>
    <border>
      <left/>
      <right/>
      <top/>
      <bottom style="thick">
        <color auto="1"/>
      </bottom>
      <diagonal/>
    </border>
    <border>
      <left/>
      <right/>
      <top style="thick">
        <color auto="1"/>
      </top>
      <bottom style="medium">
        <color auto="1"/>
      </bottom>
      <diagonal/>
    </border>
    <border>
      <left/>
      <right/>
      <top style="thick">
        <color auto="1"/>
      </top>
      <bottom style="thick">
        <color auto="1"/>
      </bottom>
      <diagonal/>
    </border>
    <border>
      <left/>
      <right/>
      <top style="thick">
        <color auto="1"/>
      </top>
      <bottom/>
      <diagonal/>
    </border>
    <border>
      <left/>
      <right/>
      <top style="medium">
        <color rgb="FFC1C1C1"/>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style="thin">
        <color indexed="64"/>
      </top>
      <bottom style="medium">
        <color auto="1"/>
      </bottom>
      <diagonal/>
    </border>
    <border>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ck">
        <color auto="1"/>
      </top>
      <bottom style="medium">
        <color auto="1"/>
      </bottom>
      <diagonal/>
    </border>
  </borders>
  <cellStyleXfs count="3">
    <xf numFmtId="0" fontId="0" fillId="0" borderId="0"/>
    <xf numFmtId="9" fontId="12" fillId="0" borderId="0" applyFont="0" applyFill="0" applyBorder="0" applyAlignment="0" applyProtection="0"/>
    <xf numFmtId="43" fontId="12" fillId="0" borderId="0" applyFont="0" applyFill="0" applyBorder="0" applyAlignment="0" applyProtection="0"/>
  </cellStyleXfs>
  <cellXfs count="418">
    <xf numFmtId="0" fontId="0" fillId="0" borderId="0" xfId="0"/>
    <xf numFmtId="0" fontId="0" fillId="0" borderId="0" xfId="0" quotePrefix="1"/>
    <xf numFmtId="0" fontId="0" fillId="0" borderId="0" xfId="0" applyAlignment="1">
      <alignment horizontal="center"/>
    </xf>
    <xf numFmtId="3" fontId="2" fillId="0" borderId="0" xfId="0" applyNumberFormat="1" applyFont="1" applyAlignment="1">
      <alignment vertical="top" wrapText="1"/>
    </xf>
    <xf numFmtId="3" fontId="0" fillId="0" borderId="0" xfId="0" applyNumberFormat="1"/>
    <xf numFmtId="0" fontId="0" fillId="0" borderId="1" xfId="0" applyBorder="1"/>
    <xf numFmtId="0" fontId="0" fillId="0" borderId="1" xfId="0" applyBorder="1" applyAlignment="1">
      <alignment horizontal="right"/>
    </xf>
    <xf numFmtId="165" fontId="0" fillId="0" borderId="0" xfId="0" applyNumberFormat="1"/>
    <xf numFmtId="0" fontId="3" fillId="0" borderId="0" xfId="0" quotePrefix="1" applyFont="1" applyFill="1" applyBorder="1"/>
    <xf numFmtId="0" fontId="0" fillId="0" borderId="0" xfId="0" applyFont="1"/>
    <xf numFmtId="0" fontId="0" fillId="2" borderId="0" xfId="0" applyFill="1" applyAlignment="1">
      <alignment horizontal="right"/>
    </xf>
    <xf numFmtId="165" fontId="0" fillId="0" borderId="0" xfId="0" applyNumberFormat="1" applyFill="1"/>
    <xf numFmtId="165" fontId="5" fillId="0" borderId="0" xfId="0" applyNumberFormat="1" applyFont="1" applyFill="1" applyAlignment="1">
      <alignment horizontal="center" vertical="center"/>
    </xf>
    <xf numFmtId="0" fontId="0" fillId="0" borderId="0" xfId="0" applyAlignment="1"/>
    <xf numFmtId="165" fontId="0" fillId="2" borderId="0" xfId="0" applyNumberFormat="1" applyFill="1" applyAlignment="1">
      <alignment horizontal="right"/>
    </xf>
    <xf numFmtId="0" fontId="6" fillId="0" borderId="0" xfId="0" applyFont="1" applyAlignment="1">
      <alignment horizontal="left" vertical="justify"/>
    </xf>
    <xf numFmtId="166" fontId="2" fillId="0" borderId="0" xfId="0" applyNumberFormat="1" applyFont="1" applyAlignment="1">
      <alignment vertical="top" wrapText="1"/>
    </xf>
    <xf numFmtId="0" fontId="0" fillId="0" borderId="0" xfId="0" applyAlignment="1">
      <alignment horizontal="right"/>
    </xf>
    <xf numFmtId="0" fontId="3" fillId="0" borderId="0" xfId="0" applyFont="1" applyFill="1" applyBorder="1"/>
    <xf numFmtId="0" fontId="10" fillId="0" borderId="2" xfId="0" applyFont="1" applyFill="1" applyBorder="1" applyAlignment="1">
      <alignment horizontal="center"/>
    </xf>
    <xf numFmtId="0" fontId="10" fillId="0" borderId="1" xfId="0" applyFont="1" applyFill="1" applyBorder="1" applyAlignment="1">
      <alignment horizontal="center"/>
    </xf>
    <xf numFmtId="165" fontId="3" fillId="0" borderId="0" xfId="0" applyNumberFormat="1" applyFont="1" applyFill="1" applyBorder="1" applyAlignment="1">
      <alignment horizontal="right"/>
    </xf>
    <xf numFmtId="0" fontId="3" fillId="0" borderId="0" xfId="0" quotePrefix="1" applyFont="1" applyFill="1" applyBorder="1" applyAlignment="1">
      <alignment horizontal="center"/>
    </xf>
    <xf numFmtId="49" fontId="3" fillId="0" borderId="0" xfId="0" applyNumberFormat="1" applyFont="1" applyFill="1" applyBorder="1" applyAlignment="1">
      <alignment horizontal="right"/>
    </xf>
    <xf numFmtId="0" fontId="10" fillId="0" borderId="1" xfId="0" applyFont="1" applyFill="1" applyBorder="1" applyAlignment="1">
      <alignment horizontal="right"/>
    </xf>
    <xf numFmtId="49" fontId="0" fillId="0" borderId="0" xfId="0" applyNumberFormat="1" applyAlignment="1">
      <alignment horizontal="right"/>
    </xf>
    <xf numFmtId="0" fontId="0" fillId="0" borderId="0" xfId="0" applyBorder="1"/>
    <xf numFmtId="0" fontId="3" fillId="0" borderId="0" xfId="0" quotePrefix="1" applyFont="1" applyFill="1" applyBorder="1" applyAlignment="1">
      <alignment horizontal="left"/>
    </xf>
    <xf numFmtId="0" fontId="0" fillId="0" borderId="0" xfId="0"/>
    <xf numFmtId="0" fontId="0" fillId="0" borderId="0" xfId="0"/>
    <xf numFmtId="0" fontId="4" fillId="0" borderId="0" xfId="0" applyFont="1" applyBorder="1" applyAlignment="1">
      <alignment horizontal="left" vertical="justify"/>
    </xf>
    <xf numFmtId="0" fontId="0" fillId="0" borderId="1" xfId="0" applyFont="1" applyBorder="1"/>
    <xf numFmtId="0" fontId="1" fillId="0" borderId="1" xfId="0" applyFont="1" applyBorder="1" applyAlignment="1">
      <alignment horizontal="center"/>
    </xf>
    <xf numFmtId="0" fontId="0" fillId="0" borderId="0" xfId="0" applyFont="1" applyAlignment="1">
      <alignment horizontal="left"/>
    </xf>
    <xf numFmtId="0" fontId="2" fillId="0" borderId="8" xfId="0" applyFont="1" applyBorder="1" applyAlignment="1">
      <alignment horizontal="right" vertical="top"/>
    </xf>
    <xf numFmtId="1" fontId="0" fillId="0" borderId="0" xfId="0" applyNumberFormat="1" applyFont="1"/>
    <xf numFmtId="0" fontId="2" fillId="0" borderId="0" xfId="0" applyFont="1" applyAlignment="1">
      <alignment horizontal="right" vertical="top"/>
    </xf>
    <xf numFmtId="0" fontId="0" fillId="2" borderId="0" xfId="0" applyFont="1" applyFill="1"/>
    <xf numFmtId="0" fontId="0" fillId="0" borderId="0" xfId="0" quotePrefix="1" applyFont="1"/>
    <xf numFmtId="1" fontId="0" fillId="0" borderId="0" xfId="0" applyNumberFormat="1" applyFont="1" applyAlignment="1">
      <alignment horizontal="right"/>
    </xf>
    <xf numFmtId="0" fontId="2" fillId="0" borderId="0" xfId="0" applyFont="1" applyAlignment="1">
      <alignment horizontal="right"/>
    </xf>
    <xf numFmtId="0" fontId="0" fillId="2" borderId="0" xfId="0" applyFont="1" applyFill="1" applyBorder="1"/>
    <xf numFmtId="3" fontId="0" fillId="0" borderId="0" xfId="0" applyNumberFormat="1" applyFont="1" applyAlignment="1">
      <alignment horizontal="right"/>
    </xf>
    <xf numFmtId="0" fontId="0" fillId="0" borderId="0" xfId="0" applyBorder="1" applyAlignment="1">
      <alignment horizontal="right"/>
    </xf>
    <xf numFmtId="0" fontId="0" fillId="0" borderId="0" xfId="0"/>
    <xf numFmtId="0" fontId="4" fillId="0" borderId="0" xfId="0" applyFont="1"/>
    <xf numFmtId="0" fontId="8" fillId="0" borderId="0" xfId="0" applyFont="1"/>
    <xf numFmtId="0" fontId="9" fillId="0" borderId="0" xfId="0" applyFont="1"/>
    <xf numFmtId="0" fontId="1" fillId="2" borderId="0" xfId="0" applyFont="1" applyFill="1" applyAlignment="1">
      <alignment horizontal="left"/>
    </xf>
    <xf numFmtId="0" fontId="13" fillId="0" borderId="0" xfId="0" applyFont="1"/>
    <xf numFmtId="0" fontId="14" fillId="0" borderId="0" xfId="0" applyFont="1" applyFill="1" applyBorder="1" applyAlignment="1"/>
    <xf numFmtId="0" fontId="15" fillId="0" borderId="0" xfId="0" applyFont="1"/>
    <xf numFmtId="0" fontId="0" fillId="0" borderId="10" xfId="0" applyFont="1" applyBorder="1"/>
    <xf numFmtId="49" fontId="3" fillId="0" borderId="10" xfId="0" applyNumberFormat="1" applyFont="1" applyFill="1" applyBorder="1" applyAlignment="1">
      <alignment horizontal="right"/>
    </xf>
    <xf numFmtId="165" fontId="3" fillId="0" borderId="10" xfId="0" applyNumberFormat="1" applyFont="1" applyFill="1" applyBorder="1" applyAlignment="1">
      <alignment horizontal="right"/>
    </xf>
    <xf numFmtId="49" fontId="0" fillId="0" borderId="10" xfId="0" applyNumberFormat="1" applyBorder="1" applyAlignment="1">
      <alignment horizontal="right"/>
    </xf>
    <xf numFmtId="0" fontId="1" fillId="2" borderId="0" xfId="0" applyFont="1" applyFill="1"/>
    <xf numFmtId="0" fontId="9" fillId="0" borderId="0" xfId="0" applyFont="1" applyAlignment="1">
      <alignment horizontal="right" vertical="top"/>
    </xf>
    <xf numFmtId="0" fontId="9" fillId="0" borderId="0" xfId="0" applyFont="1" applyAlignment="1">
      <alignment horizontal="left" vertical="top"/>
    </xf>
    <xf numFmtId="0" fontId="16" fillId="0" borderId="0" xfId="0" applyFont="1"/>
    <xf numFmtId="0" fontId="0" fillId="0" borderId="0" xfId="0" applyAlignment="1">
      <alignment horizontal="center"/>
    </xf>
    <xf numFmtId="0" fontId="5" fillId="0" borderId="0" xfId="0" applyFont="1" applyAlignment="1">
      <alignment horizontal="center"/>
    </xf>
    <xf numFmtId="0" fontId="1" fillId="0" borderId="7" xfId="0" applyFont="1" applyBorder="1" applyAlignment="1">
      <alignment horizontal="center" vertical="justify"/>
    </xf>
    <xf numFmtId="0" fontId="17" fillId="0" borderId="8" xfId="0" applyFont="1" applyBorder="1" applyAlignment="1">
      <alignment horizontal="right" vertical="top"/>
    </xf>
    <xf numFmtId="0" fontId="0" fillId="2" borderId="0" xfId="0" applyFont="1" applyFill="1" applyAlignment="1">
      <alignment horizontal="center"/>
    </xf>
    <xf numFmtId="0" fontId="17" fillId="0" borderId="0" xfId="0" applyFont="1" applyAlignment="1">
      <alignment horizontal="right" vertical="top"/>
    </xf>
    <xf numFmtId="0" fontId="0" fillId="2" borderId="0" xfId="0" applyFont="1" applyFill="1" applyBorder="1" applyAlignment="1">
      <alignment horizontal="center"/>
    </xf>
    <xf numFmtId="1" fontId="0" fillId="0" borderId="0" xfId="0" applyNumberFormat="1" applyFont="1" applyBorder="1"/>
    <xf numFmtId="0" fontId="0" fillId="0" borderId="1" xfId="0" applyBorder="1" applyAlignment="1">
      <alignment horizontal="center"/>
    </xf>
    <xf numFmtId="0" fontId="0" fillId="0" borderId="0" xfId="0"/>
    <xf numFmtId="0" fontId="0" fillId="0" borderId="0" xfId="0" applyFont="1" applyBorder="1" applyAlignment="1">
      <alignment horizontal="left"/>
    </xf>
    <xf numFmtId="0" fontId="0" fillId="0" borderId="0" xfId="0" applyAlignment="1">
      <alignment horizontal="center"/>
    </xf>
    <xf numFmtId="0" fontId="0" fillId="0" borderId="0" xfId="0" applyNumberFormat="1"/>
    <xf numFmtId="165" fontId="0" fillId="0" borderId="0" xfId="0" applyNumberFormat="1" applyAlignment="1">
      <alignment horizontal="right"/>
    </xf>
    <xf numFmtId="0" fontId="0" fillId="0" borderId="0" xfId="0" applyNumberFormat="1" applyAlignment="1">
      <alignment horizontal="right"/>
    </xf>
    <xf numFmtId="0" fontId="0" fillId="0" borderId="0" xfId="0" applyAlignment="1"/>
    <xf numFmtId="0" fontId="0" fillId="0" borderId="0" xfId="0"/>
    <xf numFmtId="0" fontId="10" fillId="0" borderId="1" xfId="0" applyFont="1" applyFill="1" applyBorder="1" applyAlignment="1">
      <alignment horizontal="center"/>
    </xf>
    <xf numFmtId="2" fontId="0" fillId="0" borderId="0" xfId="0" applyNumberFormat="1" applyBorder="1" applyAlignment="1">
      <alignment horizontal="right"/>
    </xf>
    <xf numFmtId="3" fontId="0" fillId="0" borderId="0" xfId="0" applyNumberFormat="1" applyAlignment="1">
      <alignment horizontal="right"/>
    </xf>
    <xf numFmtId="166" fontId="0" fillId="0" borderId="0" xfId="0" applyNumberFormat="1" applyAlignment="1">
      <alignment horizontal="right"/>
    </xf>
    <xf numFmtId="166" fontId="17" fillId="0" borderId="0" xfId="0" applyNumberFormat="1" applyFont="1" applyAlignment="1">
      <alignment horizontal="center"/>
    </xf>
    <xf numFmtId="3" fontId="5" fillId="2" borderId="0" xfId="0" applyNumberFormat="1" applyFont="1" applyFill="1" applyAlignment="1">
      <alignment horizontal="right"/>
    </xf>
    <xf numFmtId="166" fontId="0" fillId="2" borderId="0" xfId="0" applyNumberFormat="1" applyFont="1" applyFill="1" applyAlignment="1">
      <alignment horizontal="right"/>
    </xf>
    <xf numFmtId="166" fontId="18" fillId="2" borderId="0" xfId="0" applyNumberFormat="1" applyFont="1" applyFill="1" applyAlignment="1">
      <alignment horizontal="center"/>
    </xf>
    <xf numFmtId="3" fontId="0" fillId="2" borderId="0" xfId="0" applyNumberFormat="1" applyFont="1" applyFill="1" applyAlignment="1">
      <alignment horizontal="right"/>
    </xf>
    <xf numFmtId="0" fontId="0" fillId="0" borderId="0" xfId="0" quotePrefix="1" applyFont="1" applyAlignment="1">
      <alignment horizontal="left"/>
    </xf>
    <xf numFmtId="3" fontId="2" fillId="0" borderId="0" xfId="0" applyNumberFormat="1" applyFont="1" applyAlignment="1">
      <alignment horizontal="right" vertical="top"/>
    </xf>
    <xf numFmtId="166" fontId="2" fillId="0" borderId="0" xfId="0" applyNumberFormat="1" applyFont="1" applyAlignment="1">
      <alignment horizontal="right" vertical="top"/>
    </xf>
    <xf numFmtId="166" fontId="0" fillId="0" borderId="0" xfId="0" applyNumberFormat="1" applyFont="1" applyAlignment="1">
      <alignment horizontal="right"/>
    </xf>
    <xf numFmtId="166" fontId="17" fillId="0" borderId="0" xfId="0" applyNumberFormat="1" applyFont="1" applyAlignment="1">
      <alignment horizontal="center" vertical="top" wrapText="1"/>
    </xf>
    <xf numFmtId="0" fontId="0" fillId="0" borderId="0" xfId="0" quotePrefix="1" applyFont="1" applyBorder="1"/>
    <xf numFmtId="3" fontId="0" fillId="0" borderId="0" xfId="0" applyNumberFormat="1" applyBorder="1" applyAlignment="1">
      <alignment horizontal="right"/>
    </xf>
    <xf numFmtId="9" fontId="0" fillId="0" borderId="0" xfId="0" applyNumberFormat="1"/>
    <xf numFmtId="49" fontId="3" fillId="0" borderId="0" xfId="0" applyNumberFormat="1" applyFont="1" applyFill="1" applyBorder="1" applyAlignment="1">
      <alignment horizontal="center"/>
    </xf>
    <xf numFmtId="49" fontId="3" fillId="0" borderId="10" xfId="0" applyNumberFormat="1" applyFont="1" applyFill="1" applyBorder="1" applyAlignment="1">
      <alignment horizontal="center"/>
    </xf>
    <xf numFmtId="0" fontId="10" fillId="0" borderId="1" xfId="0" applyFont="1" applyFill="1" applyBorder="1" applyAlignment="1">
      <alignment horizontal="center"/>
    </xf>
    <xf numFmtId="0" fontId="0" fillId="0" borderId="0" xfId="0" applyAlignment="1">
      <alignment horizontal="center"/>
    </xf>
    <xf numFmtId="165" fontId="0" fillId="0" borderId="0" xfId="0" applyNumberFormat="1" applyBorder="1" applyAlignment="1">
      <alignment horizontal="center"/>
    </xf>
    <xf numFmtId="0" fontId="17" fillId="0" borderId="0" xfId="0" applyFont="1" applyAlignment="1">
      <alignment horizontal="center"/>
    </xf>
    <xf numFmtId="0" fontId="17" fillId="0" borderId="0" xfId="0" applyFont="1" applyAlignment="1">
      <alignment horizontal="center" vertical="center"/>
    </xf>
    <xf numFmtId="0" fontId="0" fillId="2" borderId="0" xfId="0" applyFill="1" applyAlignment="1">
      <alignment horizontal="center"/>
    </xf>
    <xf numFmtId="0" fontId="17" fillId="2" borderId="0" xfId="0" applyFont="1" applyFill="1" applyAlignment="1">
      <alignment horizontal="center" vertical="center"/>
    </xf>
    <xf numFmtId="166" fontId="0" fillId="0" borderId="0" xfId="0" applyNumberFormat="1"/>
    <xf numFmtId="0" fontId="0" fillId="0" borderId="1" xfId="0" applyBorder="1" applyAlignment="1">
      <alignment horizontal="left" vertical="justify"/>
    </xf>
    <xf numFmtId="166" fontId="0" fillId="0" borderId="1" xfId="0" applyNumberFormat="1" applyBorder="1"/>
    <xf numFmtId="0" fontId="17" fillId="0" borderId="1" xfId="0" applyFont="1" applyBorder="1" applyAlignment="1">
      <alignment horizontal="center"/>
    </xf>
    <xf numFmtId="165" fontId="0" fillId="0" borderId="1" xfId="0" applyNumberFormat="1" applyBorder="1" applyAlignment="1">
      <alignment horizontal="right"/>
    </xf>
    <xf numFmtId="0" fontId="17" fillId="0" borderId="1" xfId="0" applyFont="1" applyBorder="1" applyAlignment="1">
      <alignment horizontal="center" vertical="center"/>
    </xf>
    <xf numFmtId="166" fontId="0" fillId="2" borderId="0" xfId="0" applyNumberFormat="1" applyFill="1" applyAlignment="1">
      <alignment horizontal="right"/>
    </xf>
    <xf numFmtId="0" fontId="17" fillId="2" borderId="0" xfId="0" applyFont="1" applyFill="1" applyAlignment="1">
      <alignment horizontal="center"/>
    </xf>
    <xf numFmtId="166" fontId="2" fillId="0" borderId="0" xfId="0" applyNumberFormat="1" applyFont="1" applyAlignment="1">
      <alignment horizontal="right" vertical="top" wrapText="1"/>
    </xf>
    <xf numFmtId="166" fontId="0" fillId="0" borderId="1" xfId="0" applyNumberFormat="1" applyBorder="1" applyAlignment="1">
      <alignment horizontal="right"/>
    </xf>
    <xf numFmtId="0" fontId="2" fillId="0" borderId="0" xfId="0" applyNumberFormat="1" applyFont="1" applyAlignment="1">
      <alignment horizontal="right" vertical="top" wrapText="1"/>
    </xf>
    <xf numFmtId="167" fontId="0" fillId="0" borderId="0" xfId="0" applyNumberFormat="1" applyAlignment="1">
      <alignment horizontal="right"/>
    </xf>
    <xf numFmtId="167" fontId="0" fillId="0" borderId="10" xfId="0" applyNumberFormat="1" applyBorder="1" applyAlignment="1">
      <alignment horizontal="right"/>
    </xf>
    <xf numFmtId="0" fontId="0" fillId="0" borderId="0" xfId="0" applyAlignment="1">
      <alignment horizontal="left"/>
    </xf>
    <xf numFmtId="0" fontId="3" fillId="0" borderId="10" xfId="0" quotePrefix="1" applyFont="1" applyFill="1" applyBorder="1" applyAlignment="1">
      <alignment horizontal="left"/>
    </xf>
    <xf numFmtId="49" fontId="3" fillId="0" borderId="9" xfId="0" applyNumberFormat="1" applyFont="1" applyFill="1" applyBorder="1" applyAlignment="1">
      <alignment horizontal="right"/>
    </xf>
    <xf numFmtId="0" fontId="10" fillId="0" borderId="13" xfId="0" applyFont="1" applyFill="1" applyBorder="1" applyAlignment="1">
      <alignment horizontal="center"/>
    </xf>
    <xf numFmtId="0" fontId="0" fillId="0" borderId="0" xfId="0" applyBorder="1"/>
    <xf numFmtId="0" fontId="0" fillId="0" borderId="0" xfId="0"/>
    <xf numFmtId="0" fontId="10" fillId="0" borderId="1" xfId="0" applyFont="1" applyFill="1" applyBorder="1" applyAlignment="1">
      <alignment horizontal="center"/>
    </xf>
    <xf numFmtId="49" fontId="10" fillId="0" borderId="5" xfId="0" applyNumberFormat="1" applyFont="1" applyFill="1" applyBorder="1" applyAlignment="1">
      <alignment horizontal="center"/>
    </xf>
    <xf numFmtId="0" fontId="0" fillId="0" borderId="0" xfId="0" applyAlignment="1">
      <alignment horizontal="center"/>
    </xf>
    <xf numFmtId="49" fontId="3" fillId="0" borderId="9" xfId="0" applyNumberFormat="1" applyFont="1" applyFill="1" applyBorder="1" applyAlignment="1">
      <alignment horizontal="center"/>
    </xf>
    <xf numFmtId="49" fontId="0" fillId="0" borderId="10" xfId="0" applyNumberFormat="1" applyBorder="1" applyAlignment="1">
      <alignment horizontal="center"/>
    </xf>
    <xf numFmtId="49" fontId="0" fillId="0" borderId="0" xfId="0" applyNumberFormat="1" applyAlignment="1">
      <alignment horizontal="center"/>
    </xf>
    <xf numFmtId="0" fontId="1" fillId="0" borderId="0" xfId="0" applyFont="1" applyBorder="1" applyAlignment="1">
      <alignment horizontal="center" vertical="justify"/>
    </xf>
    <xf numFmtId="0" fontId="10" fillId="0" borderId="0" xfId="0" applyFont="1" applyFill="1" applyBorder="1" applyAlignment="1">
      <alignment horizontal="center"/>
    </xf>
    <xf numFmtId="0" fontId="10" fillId="0" borderId="0" xfId="0" applyFont="1" applyFill="1" applyBorder="1" applyAlignment="1">
      <alignment horizontal="right"/>
    </xf>
    <xf numFmtId="0" fontId="19" fillId="0" borderId="1" xfId="0" applyFont="1" applyFill="1" applyBorder="1"/>
    <xf numFmtId="0" fontId="1" fillId="0" borderId="0" xfId="0" applyFont="1"/>
    <xf numFmtId="0" fontId="1" fillId="0" borderId="1" xfId="0" applyFont="1" applyBorder="1"/>
    <xf numFmtId="0" fontId="0" fillId="0" borderId="0" xfId="0" applyBorder="1" applyAlignment="1">
      <alignment horizontal="left" vertical="justify"/>
    </xf>
    <xf numFmtId="0" fontId="0" fillId="0" borderId="0" xfId="0"/>
    <xf numFmtId="0" fontId="0" fillId="0" borderId="0" xfId="0" applyFill="1"/>
    <xf numFmtId="0" fontId="20" fillId="0" borderId="0" xfId="0" applyFont="1"/>
    <xf numFmtId="168" fontId="0" fillId="2" borderId="0" xfId="2" applyNumberFormat="1" applyFont="1" applyFill="1" applyAlignment="1">
      <alignment horizontal="right"/>
    </xf>
    <xf numFmtId="0" fontId="0" fillId="0" borderId="0" xfId="0"/>
    <xf numFmtId="0" fontId="0" fillId="0" borderId="0" xfId="0" applyFill="1" applyAlignment="1">
      <alignment horizontal="right"/>
    </xf>
    <xf numFmtId="0" fontId="19" fillId="0" borderId="0" xfId="0" applyFont="1" applyFill="1" applyBorder="1" applyAlignment="1">
      <alignment horizontal="center"/>
    </xf>
    <xf numFmtId="0" fontId="19" fillId="0" borderId="0" xfId="0" applyFont="1" applyFill="1" applyBorder="1" applyAlignment="1">
      <alignment horizontal="right"/>
    </xf>
    <xf numFmtId="167" fontId="0" fillId="0" borderId="0" xfId="0" applyNumberFormat="1" applyFont="1" applyAlignment="1">
      <alignment horizontal="right"/>
    </xf>
    <xf numFmtId="0" fontId="0" fillId="0" borderId="0" xfId="0" applyFont="1" applyBorder="1"/>
    <xf numFmtId="0" fontId="0" fillId="0" borderId="9" xfId="0" applyFont="1" applyBorder="1"/>
    <xf numFmtId="167" fontId="0" fillId="0" borderId="9" xfId="0" applyNumberFormat="1" applyFont="1" applyBorder="1" applyAlignment="1">
      <alignment horizontal="right"/>
    </xf>
    <xf numFmtId="167" fontId="0" fillId="0" borderId="11" xfId="0" applyNumberFormat="1" applyFont="1" applyBorder="1" applyAlignment="1">
      <alignment horizontal="right"/>
    </xf>
    <xf numFmtId="167" fontId="0" fillId="0" borderId="10" xfId="0" applyNumberFormat="1" applyFont="1" applyBorder="1" applyAlignment="1">
      <alignment horizontal="right"/>
    </xf>
    <xf numFmtId="0" fontId="0" fillId="0" borderId="10" xfId="0" quotePrefix="1" applyFont="1" applyBorder="1"/>
    <xf numFmtId="2" fontId="0" fillId="0" borderId="11" xfId="0" applyNumberFormat="1" applyFont="1" applyBorder="1" applyAlignment="1">
      <alignment horizontal="right"/>
    </xf>
    <xf numFmtId="2" fontId="0" fillId="0" borderId="10" xfId="0" applyNumberFormat="1" applyFont="1" applyBorder="1" applyAlignment="1">
      <alignment horizontal="right"/>
    </xf>
    <xf numFmtId="167" fontId="0" fillId="0" borderId="0" xfId="0" applyNumberFormat="1" applyFont="1" applyBorder="1" applyAlignment="1">
      <alignment horizontal="right"/>
    </xf>
    <xf numFmtId="2" fontId="0" fillId="0" borderId="9" xfId="0" applyNumberFormat="1" applyFont="1" applyBorder="1" applyAlignment="1">
      <alignment horizontal="right"/>
    </xf>
    <xf numFmtId="2" fontId="0" fillId="0" borderId="0" xfId="0" applyNumberFormat="1" applyFont="1" applyBorder="1" applyAlignment="1">
      <alignment horizontal="right"/>
    </xf>
    <xf numFmtId="0" fontId="0" fillId="0" borderId="0" xfId="0" applyNumberFormat="1" applyFont="1" applyAlignment="1">
      <alignment horizontal="right" vertical="top" wrapText="1"/>
    </xf>
    <xf numFmtId="166" fontId="0" fillId="0" borderId="0" xfId="0" applyNumberFormat="1" applyFont="1" applyAlignment="1">
      <alignment horizontal="right" vertical="top" wrapText="1"/>
    </xf>
    <xf numFmtId="166" fontId="0" fillId="0" borderId="1" xfId="0" applyNumberFormat="1" applyFont="1" applyBorder="1" applyAlignment="1">
      <alignment horizontal="right"/>
    </xf>
    <xf numFmtId="0" fontId="0" fillId="0" borderId="0" xfId="0" applyFont="1" applyAlignment="1"/>
    <xf numFmtId="0" fontId="2" fillId="0" borderId="0" xfId="0" applyFont="1" applyFill="1" applyBorder="1" applyAlignment="1">
      <alignment wrapText="1"/>
    </xf>
    <xf numFmtId="3" fontId="2" fillId="0" borderId="0" xfId="0" applyNumberFormat="1" applyFont="1" applyFill="1" applyBorder="1" applyAlignment="1">
      <alignment wrapText="1"/>
    </xf>
    <xf numFmtId="0" fontId="6" fillId="0" borderId="0" xfId="0" applyFont="1" applyAlignment="1">
      <alignment horizontal="left" vertical="justify"/>
    </xf>
    <xf numFmtId="0" fontId="0" fillId="0" borderId="0" xfId="0"/>
    <xf numFmtId="0" fontId="0" fillId="0" borderId="0" xfId="0" applyAlignment="1">
      <alignment vertical="justify"/>
    </xf>
    <xf numFmtId="0" fontId="0" fillId="0" borderId="0" xfId="0"/>
    <xf numFmtId="0" fontId="0" fillId="0" borderId="0" xfId="0" applyAlignment="1"/>
    <xf numFmtId="0" fontId="0" fillId="0" borderId="0" xfId="0"/>
    <xf numFmtId="0" fontId="0" fillId="0" borderId="0" xfId="0" applyFont="1" applyBorder="1" applyAlignment="1">
      <alignment horizontal="left" vertical="center" wrapText="1"/>
    </xf>
    <xf numFmtId="0" fontId="0" fillId="0" borderId="0" xfId="0" applyFont="1" applyBorder="1" applyAlignment="1">
      <alignment horizontal="left"/>
    </xf>
    <xf numFmtId="0" fontId="0" fillId="0" borderId="0" xfId="0" applyBorder="1" applyAlignment="1">
      <alignment horizontal="left" vertical="justify"/>
    </xf>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center"/>
    </xf>
    <xf numFmtId="0" fontId="0" fillId="0" borderId="0" xfId="0"/>
    <xf numFmtId="0" fontId="6" fillId="0" borderId="0" xfId="0" applyFont="1"/>
    <xf numFmtId="0" fontId="9" fillId="0" borderId="0" xfId="0" applyFont="1" applyAlignment="1">
      <alignment horizontal="left" vertical="justify" readingOrder="1"/>
    </xf>
    <xf numFmtId="0" fontId="6" fillId="0" borderId="0" xfId="0" applyFont="1" applyAlignment="1">
      <alignment horizontal="left" vertical="justify" readingOrder="1"/>
    </xf>
    <xf numFmtId="0" fontId="21" fillId="0" borderId="1" xfId="0" applyFont="1" applyFill="1" applyBorder="1" applyAlignment="1">
      <alignment wrapText="1"/>
    </xf>
    <xf numFmtId="0" fontId="21" fillId="0" borderId="1" xfId="0" applyFont="1" applyFill="1" applyBorder="1" applyAlignment="1">
      <alignment horizontal="right" wrapText="1"/>
    </xf>
    <xf numFmtId="0" fontId="2" fillId="0" borderId="1" xfId="0" applyFont="1" applyFill="1" applyBorder="1" applyAlignment="1">
      <alignment wrapText="1"/>
    </xf>
    <xf numFmtId="3" fontId="2" fillId="0" borderId="1" xfId="0" applyNumberFormat="1" applyFont="1" applyFill="1" applyBorder="1" applyAlignment="1">
      <alignment wrapText="1"/>
    </xf>
    <xf numFmtId="165" fontId="2" fillId="0" borderId="0" xfId="0" applyNumberFormat="1" applyFont="1" applyFill="1" applyBorder="1" applyAlignment="1">
      <alignment wrapText="1"/>
    </xf>
    <xf numFmtId="165" fontId="2" fillId="0" borderId="1" xfId="0" applyNumberFormat="1" applyFont="1" applyFill="1" applyBorder="1" applyAlignment="1">
      <alignment wrapText="1"/>
    </xf>
    <xf numFmtId="0" fontId="6" fillId="0" borderId="0" xfId="0" applyFont="1" applyAlignment="1"/>
    <xf numFmtId="0" fontId="6" fillId="0" borderId="0" xfId="0" applyFont="1" applyAlignment="1"/>
    <xf numFmtId="0" fontId="0" fillId="0" borderId="0" xfId="0"/>
    <xf numFmtId="0" fontId="9" fillId="0" borderId="0" xfId="0" applyFont="1" applyBorder="1"/>
    <xf numFmtId="49" fontId="14" fillId="0" borderId="0" xfId="0" applyNumberFormat="1" applyFont="1" applyFill="1" applyBorder="1" applyAlignment="1">
      <alignment horizontal="right"/>
    </xf>
    <xf numFmtId="165" fontId="14" fillId="0" borderId="0" xfId="0" applyNumberFormat="1" applyFont="1" applyFill="1" applyBorder="1" applyAlignment="1">
      <alignment horizontal="right"/>
    </xf>
    <xf numFmtId="49" fontId="14" fillId="0" borderId="0" xfId="0" applyNumberFormat="1" applyFont="1" applyFill="1" applyBorder="1" applyAlignment="1">
      <alignment horizontal="center"/>
    </xf>
    <xf numFmtId="167" fontId="9" fillId="0" borderId="0" xfId="0" applyNumberFormat="1" applyFont="1" applyBorder="1" applyAlignment="1">
      <alignment horizontal="right"/>
    </xf>
    <xf numFmtId="0" fontId="1" fillId="0" borderId="0" xfId="0" applyFont="1" applyAlignment="1">
      <alignment vertical="center"/>
    </xf>
    <xf numFmtId="0" fontId="23" fillId="0" borderId="0" xfId="0" applyFont="1" applyAlignment="1">
      <alignment vertical="center"/>
    </xf>
    <xf numFmtId="0" fontId="6" fillId="0" borderId="0" xfId="0" applyFont="1" applyAlignment="1">
      <alignment horizontal="left"/>
    </xf>
    <xf numFmtId="0" fontId="6" fillId="0" borderId="0" xfId="0" applyFont="1" applyAlignment="1">
      <alignment vertical="center"/>
    </xf>
    <xf numFmtId="0" fontId="0" fillId="0" borderId="0" xfId="0" applyAlignment="1">
      <alignment vertical="center" wrapText="1"/>
    </xf>
    <xf numFmtId="0" fontId="0" fillId="0" borderId="0" xfId="0" applyBorder="1" applyAlignment="1">
      <alignment vertical="justify"/>
    </xf>
    <xf numFmtId="0" fontId="25" fillId="0" borderId="0" xfId="0" applyFont="1"/>
    <xf numFmtId="0" fontId="25" fillId="0" borderId="1" xfId="0" applyFont="1" applyBorder="1"/>
    <xf numFmtId="0" fontId="25" fillId="0" borderId="1" xfId="0" applyFont="1" applyBorder="1" applyAlignment="1">
      <alignment horizontal="center"/>
    </xf>
    <xf numFmtId="0" fontId="25" fillId="0" borderId="1" xfId="0" applyFont="1" applyBorder="1" applyAlignment="1">
      <alignment horizontal="right"/>
    </xf>
    <xf numFmtId="3" fontId="25" fillId="0" borderId="0" xfId="0" applyNumberFormat="1" applyFont="1" applyAlignment="1">
      <alignment horizontal="right"/>
    </xf>
    <xf numFmtId="3" fontId="25" fillId="0" borderId="0" xfId="0" applyNumberFormat="1" applyFont="1"/>
    <xf numFmtId="164" fontId="25" fillId="0" borderId="0" xfId="0" applyNumberFormat="1" applyFont="1" applyAlignment="1">
      <alignment horizontal="right"/>
    </xf>
    <xf numFmtId="0" fontId="25" fillId="0" borderId="10" xfId="0" applyFont="1" applyBorder="1"/>
    <xf numFmtId="3" fontId="25" fillId="0" borderId="10" xfId="0" applyNumberFormat="1" applyFont="1" applyBorder="1"/>
    <xf numFmtId="164" fontId="25" fillId="0" borderId="10" xfId="0" applyNumberFormat="1" applyFont="1" applyBorder="1" applyAlignment="1">
      <alignment horizontal="right"/>
    </xf>
    <xf numFmtId="0" fontId="26" fillId="0" borderId="0" xfId="0" quotePrefix="1" applyFont="1" applyFill="1" applyBorder="1"/>
    <xf numFmtId="0" fontId="25" fillId="0" borderId="0" xfId="0" quotePrefix="1" applyFont="1"/>
    <xf numFmtId="2" fontId="25" fillId="0" borderId="0" xfId="0" applyNumberFormat="1" applyFont="1"/>
    <xf numFmtId="0" fontId="25" fillId="0" borderId="0" xfId="0" applyFont="1" applyBorder="1" applyAlignment="1">
      <alignment horizontal="left" vertical="justify"/>
    </xf>
    <xf numFmtId="0" fontId="25" fillId="0" borderId="0" xfId="0" applyFont="1" applyBorder="1" applyAlignment="1">
      <alignment horizontal="center"/>
    </xf>
    <xf numFmtId="0" fontId="25" fillId="0" borderId="0" xfId="0" applyFont="1" applyBorder="1" applyAlignment="1">
      <alignment horizontal="right"/>
    </xf>
    <xf numFmtId="164" fontId="25" fillId="0" borderId="0" xfId="0" applyNumberFormat="1" applyFont="1"/>
    <xf numFmtId="0" fontId="27" fillId="0" borderId="0" xfId="0" applyFont="1"/>
    <xf numFmtId="165" fontId="25" fillId="0" borderId="0" xfId="0" applyNumberFormat="1" applyFont="1"/>
    <xf numFmtId="0" fontId="25" fillId="0" borderId="0" xfId="0" applyFont="1" applyAlignment="1">
      <alignment horizontal="center"/>
    </xf>
    <xf numFmtId="0" fontId="25" fillId="0" borderId="3" xfId="0" applyFont="1" applyBorder="1" applyAlignment="1">
      <alignment horizontal="center"/>
    </xf>
    <xf numFmtId="9" fontId="25" fillId="0" borderId="0" xfId="0" applyNumberFormat="1" applyFont="1"/>
    <xf numFmtId="0" fontId="25" fillId="0" borderId="0" xfId="0" quotePrefix="1" applyFont="1" applyAlignment="1">
      <alignment horizontal="center"/>
    </xf>
    <xf numFmtId="3" fontId="25" fillId="0" borderId="0" xfId="0" applyNumberFormat="1" applyFont="1" applyAlignment="1">
      <alignment vertical="top" wrapText="1"/>
    </xf>
    <xf numFmtId="0" fontId="25" fillId="0" borderId="0" xfId="0" quotePrefix="1" applyFont="1" applyBorder="1" applyAlignment="1">
      <alignment horizontal="center"/>
    </xf>
    <xf numFmtId="0" fontId="25" fillId="0" borderId="9" xfId="0" applyFont="1" applyBorder="1"/>
    <xf numFmtId="0" fontId="25" fillId="0" borderId="9" xfId="0" applyFont="1" applyBorder="1" applyAlignment="1">
      <alignment horizontal="right"/>
    </xf>
    <xf numFmtId="165" fontId="25" fillId="0" borderId="0" xfId="0" quotePrefix="1" applyNumberFormat="1" applyFont="1" applyBorder="1" applyAlignment="1">
      <alignment horizontal="center"/>
    </xf>
    <xf numFmtId="3" fontId="25" fillId="0" borderId="0" xfId="0" applyNumberFormat="1" applyFont="1" applyAlignment="1">
      <alignment horizontal="center"/>
    </xf>
    <xf numFmtId="3" fontId="25" fillId="0" borderId="9" xfId="0" applyNumberFormat="1" applyFont="1" applyBorder="1" applyAlignment="1">
      <alignment horizontal="center"/>
    </xf>
    <xf numFmtId="166" fontId="25" fillId="0" borderId="0" xfId="0" applyNumberFormat="1" applyFont="1" applyAlignment="1">
      <alignment horizontal="right"/>
    </xf>
    <xf numFmtId="165" fontId="25" fillId="0" borderId="0" xfId="0" applyNumberFormat="1" applyFont="1" applyAlignment="1">
      <alignment horizontal="right" vertical="top"/>
    </xf>
    <xf numFmtId="0" fontId="25" fillId="0" borderId="0" xfId="0" applyFont="1" applyAlignment="1">
      <alignment horizontal="right" vertical="top"/>
    </xf>
    <xf numFmtId="0" fontId="25" fillId="0" borderId="0" xfId="0" applyFont="1" applyAlignment="1">
      <alignment horizontal="right"/>
    </xf>
    <xf numFmtId="1" fontId="28" fillId="0" borderId="15" xfId="0" applyNumberFormat="1" applyFont="1" applyBorder="1" applyAlignment="1">
      <alignment horizontal="center" vertical="center"/>
    </xf>
    <xf numFmtId="1" fontId="28" fillId="0" borderId="17" xfId="0" applyNumberFormat="1" applyFont="1" applyBorder="1" applyAlignment="1">
      <alignment horizontal="center" vertical="center"/>
    </xf>
    <xf numFmtId="0" fontId="28" fillId="0" borderId="14" xfId="0" applyFont="1" applyBorder="1" applyAlignment="1">
      <alignment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vertical="center"/>
    </xf>
    <xf numFmtId="0" fontId="0" fillId="0" borderId="0" xfId="0"/>
    <xf numFmtId="0" fontId="25" fillId="0" borderId="0" xfId="0" applyFont="1"/>
    <xf numFmtId="0" fontId="10" fillId="0" borderId="1" xfId="0" applyFont="1" applyFill="1" applyBorder="1" applyAlignment="1">
      <alignment horizontal="center"/>
    </xf>
    <xf numFmtId="0" fontId="10" fillId="0" borderId="1" xfId="0" applyFont="1" applyFill="1" applyBorder="1" applyAlignment="1">
      <alignment horizontal="center"/>
    </xf>
    <xf numFmtId="0" fontId="9" fillId="0" borderId="0" xfId="0" applyFont="1" applyFill="1"/>
    <xf numFmtId="0" fontId="33" fillId="0" borderId="0" xfId="0" applyFont="1"/>
    <xf numFmtId="0" fontId="34" fillId="0" borderId="0" xfId="0" quotePrefix="1" applyFont="1" applyFill="1" applyBorder="1"/>
    <xf numFmtId="1" fontId="33" fillId="0" borderId="0" xfId="0" applyNumberFormat="1" applyFont="1"/>
    <xf numFmtId="2" fontId="33" fillId="0" borderId="0" xfId="0" applyNumberFormat="1" applyFont="1" applyAlignment="1">
      <alignment horizontal="right"/>
    </xf>
    <xf numFmtId="1" fontId="33" fillId="0" borderId="0" xfId="0" applyNumberFormat="1" applyFont="1" applyAlignment="1">
      <alignment horizontal="right"/>
    </xf>
    <xf numFmtId="0" fontId="33" fillId="0" borderId="0" xfId="0" quotePrefix="1" applyFont="1"/>
    <xf numFmtId="2" fontId="33" fillId="0" borderId="0" xfId="0" applyNumberFormat="1" applyFont="1"/>
    <xf numFmtId="2" fontId="33" fillId="0" borderId="0" xfId="0" applyNumberFormat="1" applyFont="1" applyAlignment="1">
      <alignment horizontal="center" vertical="center"/>
    </xf>
    <xf numFmtId="0" fontId="35" fillId="0" borderId="0" xfId="0" applyFont="1" applyFill="1"/>
    <xf numFmtId="0" fontId="0" fillId="0" borderId="0" xfId="0" quotePrefix="1" applyFill="1"/>
    <xf numFmtId="0" fontId="0" fillId="0" borderId="0" xfId="0" applyFont="1" applyAlignment="1">
      <alignment horizontal="right"/>
    </xf>
    <xf numFmtId="49" fontId="3" fillId="0" borderId="11" xfId="0" applyNumberFormat="1" applyFont="1" applyFill="1" applyBorder="1" applyAlignment="1">
      <alignment horizontal="right"/>
    </xf>
    <xf numFmtId="165" fontId="3" fillId="0" borderId="11" xfId="0" applyNumberFormat="1" applyFont="1" applyFill="1" applyBorder="1" applyAlignment="1">
      <alignment horizontal="right"/>
    </xf>
    <xf numFmtId="49" fontId="3" fillId="0" borderId="11" xfId="0" applyNumberFormat="1" applyFont="1" applyFill="1" applyBorder="1" applyAlignment="1">
      <alignment horizontal="center"/>
    </xf>
    <xf numFmtId="0" fontId="0" fillId="0" borderId="0" xfId="0" applyFont="1" applyFill="1"/>
    <xf numFmtId="0" fontId="35" fillId="0" borderId="0" xfId="0" applyFont="1"/>
    <xf numFmtId="0" fontId="33" fillId="0" borderId="9" xfId="0" applyFont="1" applyBorder="1"/>
    <xf numFmtId="0" fontId="33" fillId="0" borderId="9" xfId="0" applyFont="1" applyBorder="1" applyAlignment="1">
      <alignment horizontal="right"/>
    </xf>
    <xf numFmtId="165" fontId="33" fillId="0" borderId="0" xfId="0" applyNumberFormat="1" applyFont="1" applyAlignment="1">
      <alignment horizontal="right" vertical="top"/>
    </xf>
    <xf numFmtId="0" fontId="33" fillId="0" borderId="0" xfId="0" applyFont="1" applyAlignment="1">
      <alignment horizontal="right" vertical="top"/>
    </xf>
    <xf numFmtId="0" fontId="0" fillId="4" borderId="0" xfId="0" applyFill="1"/>
    <xf numFmtId="0" fontId="6" fillId="0" borderId="0" xfId="0" applyFont="1" applyFill="1" applyBorder="1"/>
    <xf numFmtId="0" fontId="36" fillId="0" borderId="0" xfId="0" applyFont="1" applyAlignment="1">
      <alignment horizontal="left" vertical="center" readingOrder="1"/>
    </xf>
    <xf numFmtId="0" fontId="27" fillId="0" borderId="1" xfId="0" applyFont="1" applyBorder="1"/>
    <xf numFmtId="9" fontId="33" fillId="0" borderId="0" xfId="1" applyFont="1"/>
    <xf numFmtId="49" fontId="3" fillId="0" borderId="10" xfId="0" applyNumberFormat="1" applyFont="1" applyFill="1" applyBorder="1" applyAlignment="1"/>
    <xf numFmtId="0" fontId="0" fillId="0" borderId="0" xfId="0"/>
    <xf numFmtId="0" fontId="25" fillId="0" borderId="0" xfId="0" applyFont="1"/>
    <xf numFmtId="0" fontId="9" fillId="0" borderId="0" xfId="0" applyFont="1" applyAlignment="1">
      <alignment horizontal="left" vertical="justify"/>
    </xf>
    <xf numFmtId="0" fontId="2" fillId="0" borderId="0" xfId="0" applyFont="1"/>
    <xf numFmtId="0" fontId="2" fillId="0" borderId="2" xfId="0" applyFont="1" applyFill="1" applyBorder="1" applyAlignment="1">
      <alignment wrapText="1"/>
    </xf>
    <xf numFmtId="3" fontId="2" fillId="0" borderId="2" xfId="0" applyNumberFormat="1" applyFont="1" applyFill="1" applyBorder="1" applyAlignment="1">
      <alignment wrapText="1"/>
    </xf>
    <xf numFmtId="165" fontId="2" fillId="0" borderId="2" xfId="0" applyNumberFormat="1" applyFont="1" applyFill="1" applyBorder="1" applyAlignment="1">
      <alignment wrapText="1"/>
    </xf>
    <xf numFmtId="0" fontId="17" fillId="0" borderId="2" xfId="0" applyFont="1" applyBorder="1" applyAlignment="1">
      <alignment horizontal="center"/>
    </xf>
    <xf numFmtId="0" fontId="0" fillId="0" borderId="0" xfId="0"/>
    <xf numFmtId="0" fontId="25" fillId="0" borderId="0" xfId="0" applyFont="1"/>
    <xf numFmtId="0" fontId="0" fillId="0" borderId="0" xfId="0"/>
    <xf numFmtId="165" fontId="2" fillId="0" borderId="0" xfId="0" applyNumberFormat="1" applyFont="1" applyAlignment="1">
      <alignment horizontal="right" vertical="top" wrapText="1"/>
    </xf>
    <xf numFmtId="165" fontId="0" fillId="0" borderId="0" xfId="0" applyNumberFormat="1" applyFont="1" applyAlignment="1">
      <alignment horizontal="right" vertical="top" wrapText="1"/>
    </xf>
    <xf numFmtId="165" fontId="17" fillId="0" borderId="0" xfId="0" applyNumberFormat="1" applyFont="1" applyAlignment="1">
      <alignment horizontal="center"/>
    </xf>
    <xf numFmtId="0" fontId="0" fillId="0" borderId="0" xfId="0"/>
    <xf numFmtId="0" fontId="0" fillId="0" borderId="0" xfId="0"/>
    <xf numFmtId="0" fontId="21" fillId="0" borderId="0" xfId="0" applyFont="1" applyAlignment="1">
      <alignment horizontal="center"/>
    </xf>
    <xf numFmtId="0" fontId="21" fillId="0" borderId="1" xfId="0" applyFont="1" applyBorder="1" applyAlignment="1">
      <alignment horizontal="center"/>
    </xf>
    <xf numFmtId="0" fontId="21" fillId="0" borderId="0" xfId="0" applyFont="1"/>
    <xf numFmtId="0" fontId="21" fillId="0" borderId="2" xfId="0" applyFont="1" applyBorder="1" applyAlignment="1">
      <alignment horizontal="center"/>
    </xf>
    <xf numFmtId="0" fontId="2" fillId="0" borderId="1" xfId="0" applyFont="1" applyBorder="1"/>
    <xf numFmtId="0" fontId="2" fillId="0" borderId="0" xfId="0" applyFont="1" applyAlignment="1">
      <alignment horizontal="center"/>
    </xf>
    <xf numFmtId="0" fontId="2" fillId="0" borderId="10" xfId="0" applyFont="1" applyBorder="1"/>
    <xf numFmtId="0" fontId="2" fillId="0" borderId="10" xfId="0" applyFont="1" applyBorder="1" applyAlignment="1">
      <alignment horizontal="center"/>
    </xf>
    <xf numFmtId="0" fontId="2" fillId="0" borderId="10" xfId="0" applyFont="1" applyBorder="1" applyAlignment="1">
      <alignment horizontal="right"/>
    </xf>
    <xf numFmtId="0" fontId="2" fillId="0" borderId="10" xfId="0" applyFont="1" applyBorder="1" applyAlignment="1">
      <alignment horizontal="left"/>
    </xf>
    <xf numFmtId="0" fontId="2" fillId="0" borderId="0" xfId="0" applyFont="1" applyAlignment="1">
      <alignment horizontal="left"/>
    </xf>
    <xf numFmtId="0" fontId="39" fillId="0" borderId="0" xfId="0" applyFont="1" applyAlignment="1">
      <alignment horizontal="left"/>
    </xf>
    <xf numFmtId="0" fontId="40" fillId="0" borderId="0" xfId="0" applyFont="1" applyAlignment="1">
      <alignment horizontal="left"/>
    </xf>
    <xf numFmtId="0" fontId="21" fillId="0" borderId="1" xfId="0" applyFont="1" applyBorder="1"/>
    <xf numFmtId="0" fontId="21" fillId="0" borderId="1" xfId="0" applyFont="1" applyBorder="1" applyAlignment="1">
      <alignment horizontal="right"/>
    </xf>
    <xf numFmtId="0" fontId="21" fillId="0" borderId="22" xfId="0" applyFont="1" applyBorder="1" applyAlignment="1">
      <alignment horizontal="center"/>
    </xf>
    <xf numFmtId="0" fontId="21" fillId="0" borderId="23" xfId="0" applyFont="1" applyBorder="1" applyAlignment="1">
      <alignment horizontal="center"/>
    </xf>
    <xf numFmtId="0" fontId="9" fillId="0" borderId="0" xfId="0" applyFont="1" applyAlignment="1">
      <alignment horizontal="left"/>
    </xf>
    <xf numFmtId="0" fontId="21" fillId="0" borderId="0" xfId="0" applyFont="1" applyAlignment="1">
      <alignment horizontal="right"/>
    </xf>
    <xf numFmtId="0" fontId="21" fillId="0" borderId="24" xfId="0" applyFont="1" applyBorder="1" applyAlignment="1">
      <alignment horizontal="center"/>
    </xf>
    <xf numFmtId="0" fontId="21" fillId="0" borderId="25" xfId="0" applyFont="1" applyBorder="1" applyAlignment="1">
      <alignment horizontal="center"/>
    </xf>
    <xf numFmtId="0" fontId="2" fillId="0" borderId="24" xfId="0"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2" fillId="0" borderId="27" xfId="0" applyFont="1" applyBorder="1" applyAlignment="1">
      <alignment horizontal="right"/>
    </xf>
    <xf numFmtId="0" fontId="2" fillId="0" borderId="22" xfId="0" applyFont="1" applyBorder="1" applyAlignment="1">
      <alignment horizontal="right"/>
    </xf>
    <xf numFmtId="0" fontId="2" fillId="0" borderId="1" xfId="0" applyFont="1" applyBorder="1" applyAlignment="1">
      <alignment horizontal="right"/>
    </xf>
    <xf numFmtId="0" fontId="2" fillId="0" borderId="1" xfId="0" applyFont="1" applyBorder="1" applyAlignment="1">
      <alignment horizontal="center"/>
    </xf>
    <xf numFmtId="0" fontId="2" fillId="0" borderId="23" xfId="0" applyFont="1" applyBorder="1" applyAlignment="1">
      <alignment horizontal="right"/>
    </xf>
    <xf numFmtId="0" fontId="2" fillId="0" borderId="2" xfId="0" applyFont="1" applyBorder="1"/>
    <xf numFmtId="0" fontId="21" fillId="0" borderId="5" xfId="0" applyFont="1" applyBorder="1" applyAlignment="1">
      <alignment horizontal="center"/>
    </xf>
    <xf numFmtId="0" fontId="21" fillId="0" borderId="13" xfId="0" applyFont="1" applyBorder="1" applyAlignment="1">
      <alignment horizontal="center"/>
    </xf>
    <xf numFmtId="0" fontId="2" fillId="0" borderId="9" xfId="0" applyFont="1" applyBorder="1" applyAlignment="1">
      <alignment horizontal="center"/>
    </xf>
    <xf numFmtId="0" fontId="2" fillId="0" borderId="9" xfId="0" applyFont="1" applyBorder="1" applyAlignment="1">
      <alignment horizontal="left"/>
    </xf>
    <xf numFmtId="0" fontId="2" fillId="0" borderId="9" xfId="0" applyFont="1" applyBorder="1" applyAlignment="1">
      <alignment horizontal="right"/>
    </xf>
    <xf numFmtId="0" fontId="2" fillId="0" borderId="11" xfId="0" applyFont="1" applyBorder="1"/>
    <xf numFmtId="0" fontId="2" fillId="0" borderId="11" xfId="0" applyFont="1" applyBorder="1" applyAlignment="1">
      <alignment horizontal="right"/>
    </xf>
    <xf numFmtId="0" fontId="2" fillId="0" borderId="9" xfId="0" applyFont="1" applyBorder="1"/>
    <xf numFmtId="0" fontId="6" fillId="0" borderId="0" xfId="0" applyFont="1" applyAlignment="1">
      <alignment horizontal="right"/>
    </xf>
    <xf numFmtId="0" fontId="6" fillId="0" borderId="9" xfId="0" applyFont="1" applyBorder="1" applyAlignment="1">
      <alignment horizontal="center"/>
    </xf>
    <xf numFmtId="0" fontId="6" fillId="0" borderId="9" xfId="0" applyFont="1" applyBorder="1" applyAlignment="1">
      <alignment horizontal="left"/>
    </xf>
    <xf numFmtId="0" fontId="6" fillId="0" borderId="9" xfId="0" applyFont="1" applyBorder="1" applyAlignment="1">
      <alignment horizontal="right"/>
    </xf>
    <xf numFmtId="0" fontId="2" fillId="0" borderId="0" xfId="0" applyFont="1" applyAlignment="1"/>
    <xf numFmtId="0" fontId="2" fillId="0" borderId="0" xfId="0" applyFont="1" applyAlignment="1">
      <alignment horizontal="left" vertical="top"/>
    </xf>
    <xf numFmtId="0" fontId="0" fillId="0" borderId="0" xfId="0"/>
    <xf numFmtId="0" fontId="0" fillId="0" borderId="0" xfId="0" applyAlignment="1">
      <alignment horizontal="left" wrapText="1"/>
    </xf>
    <xf numFmtId="0" fontId="0" fillId="0" borderId="0" xfId="0" applyAlignment="1">
      <alignment horizontal="left"/>
    </xf>
    <xf numFmtId="0" fontId="11" fillId="0" borderId="1" xfId="0" applyFont="1" applyBorder="1" applyAlignment="1">
      <alignment horizontal="left" vertical="justify"/>
    </xf>
    <xf numFmtId="0" fontId="6" fillId="0" borderId="0" xfId="0" applyFont="1" applyAlignment="1">
      <alignment horizontal="left" vertical="justify"/>
    </xf>
    <xf numFmtId="0" fontId="6" fillId="0" borderId="0" xfId="0" applyFont="1" applyAlignment="1"/>
    <xf numFmtId="0" fontId="7" fillId="0" borderId="9" xfId="0" applyFont="1" applyBorder="1" applyAlignment="1">
      <alignment horizontal="center"/>
    </xf>
    <xf numFmtId="0" fontId="1" fillId="0" borderId="12" xfId="0" applyFont="1" applyBorder="1" applyAlignment="1">
      <alignment horizontal="center"/>
    </xf>
    <xf numFmtId="0" fontId="6" fillId="0" borderId="2" xfId="0" applyFont="1" applyFill="1" applyBorder="1" applyAlignment="1">
      <alignment horizontal="left" vertical="justify"/>
    </xf>
    <xf numFmtId="0" fontId="6" fillId="0" borderId="0" xfId="0" applyFont="1" applyAlignment="1">
      <alignment horizontal="left" vertical="center"/>
    </xf>
    <xf numFmtId="0" fontId="22" fillId="0" borderId="4" xfId="0" applyFont="1" applyBorder="1" applyAlignment="1">
      <alignment horizontal="left" vertical="justify"/>
    </xf>
    <xf numFmtId="0" fontId="0" fillId="0" borderId="2" xfId="0" applyBorder="1" applyAlignment="1">
      <alignment horizontal="left" vertical="justify"/>
    </xf>
    <xf numFmtId="0" fontId="0" fillId="0" borderId="0" xfId="0" applyAlignment="1"/>
    <xf numFmtId="0" fontId="1" fillId="0" borderId="9" xfId="0" applyFont="1" applyBorder="1" applyAlignment="1">
      <alignment horizontal="center"/>
    </xf>
    <xf numFmtId="0" fontId="0" fillId="0" borderId="0" xfId="0" applyAlignment="1">
      <alignment horizontal="left" vertical="top"/>
    </xf>
    <xf numFmtId="0" fontId="0" fillId="0" borderId="0" xfId="0" applyAlignment="1">
      <alignment wrapText="1"/>
    </xf>
    <xf numFmtId="0" fontId="0" fillId="0" borderId="0" xfId="0" applyAlignment="1">
      <alignment horizontal="left" vertical="justify"/>
    </xf>
    <xf numFmtId="0" fontId="0" fillId="0" borderId="0" xfId="0" applyAlignment="1">
      <alignment horizontal="left" vertical="justify" readingOrder="1"/>
    </xf>
    <xf numFmtId="0" fontId="0" fillId="0" borderId="0" xfId="0" applyAlignment="1">
      <alignment horizontal="left" vertical="center"/>
    </xf>
    <xf numFmtId="0" fontId="0" fillId="0" borderId="0" xfId="0"/>
    <xf numFmtId="0" fontId="9" fillId="0" borderId="0" xfId="0" applyFont="1" applyAlignment="1">
      <alignment horizontal="left" vertical="justify" wrapText="1"/>
    </xf>
    <xf numFmtId="0" fontId="1" fillId="0" borderId="12" xfId="0" applyFont="1" applyBorder="1" applyAlignment="1">
      <alignment horizontal="center" vertical="justify"/>
    </xf>
    <xf numFmtId="0" fontId="0" fillId="0" borderId="0" xfId="0" applyBorder="1"/>
    <xf numFmtId="0" fontId="6" fillId="0" borderId="0" xfId="0" applyFont="1" applyAlignment="1">
      <alignment horizontal="left" vertical="top"/>
    </xf>
    <xf numFmtId="0" fontId="25" fillId="0" borderId="1" xfId="0" applyFont="1" applyBorder="1" applyAlignment="1">
      <alignment horizontal="center"/>
    </xf>
    <xf numFmtId="9" fontId="25" fillId="0" borderId="0" xfId="0" applyNumberFormat="1" applyFont="1" applyBorder="1" applyAlignment="1">
      <alignment horizontal="center"/>
    </xf>
    <xf numFmtId="0" fontId="25" fillId="0" borderId="3" xfId="0" applyFont="1" applyBorder="1" applyAlignment="1">
      <alignment horizontal="center"/>
    </xf>
    <xf numFmtId="9" fontId="25" fillId="0" borderId="2" xfId="0" applyNumberFormat="1" applyFont="1" applyBorder="1" applyAlignment="1">
      <alignment horizontal="center"/>
    </xf>
    <xf numFmtId="0" fontId="6" fillId="0" borderId="0" xfId="0" applyFont="1" applyAlignment="1">
      <alignment horizontal="left" vertical="justify" readingOrder="1"/>
    </xf>
    <xf numFmtId="0" fontId="25" fillId="0" borderId="0" xfId="0" applyFont="1" applyAlignment="1">
      <alignment horizontal="left" vertical="center"/>
    </xf>
    <xf numFmtId="0" fontId="25" fillId="0" borderId="0" xfId="0" applyFont="1" applyAlignment="1"/>
    <xf numFmtId="0" fontId="25" fillId="0" borderId="0" xfId="0" applyFont="1" applyAlignment="1">
      <alignment horizontal="left" vertical="justify"/>
    </xf>
    <xf numFmtId="0" fontId="6" fillId="0" borderId="0" xfId="0" applyFont="1" applyFill="1" applyBorder="1" applyAlignment="1">
      <alignment horizontal="left" vertical="justify"/>
    </xf>
    <xf numFmtId="0" fontId="0" fillId="0" borderId="0" xfId="0" applyAlignment="1">
      <alignment vertical="top"/>
    </xf>
    <xf numFmtId="0" fontId="0" fillId="0" borderId="0" xfId="0" applyAlignment="1">
      <alignment vertical="justify"/>
    </xf>
    <xf numFmtId="0" fontId="9" fillId="0" borderId="0" xfId="0" applyFont="1" applyAlignment="1">
      <alignment horizontal="left" wrapText="1"/>
    </xf>
    <xf numFmtId="0" fontId="8" fillId="0" borderId="4" xfId="0" applyFont="1" applyBorder="1" applyAlignment="1">
      <alignment horizontal="left" vertical="justify" wrapText="1"/>
    </xf>
    <xf numFmtId="0" fontId="0" fillId="0" borderId="2" xfId="0" applyFill="1" applyBorder="1"/>
    <xf numFmtId="0" fontId="10" fillId="0" borderId="1" xfId="0" applyFont="1" applyFill="1" applyBorder="1" applyAlignment="1">
      <alignment horizontal="center"/>
    </xf>
    <xf numFmtId="0" fontId="21" fillId="0" borderId="0" xfId="0" applyFont="1"/>
    <xf numFmtId="0" fontId="41" fillId="0" borderId="4" xfId="0" applyFont="1" applyBorder="1" applyAlignment="1">
      <alignment horizontal="left" vertical="justify" wrapText="1"/>
    </xf>
    <xf numFmtId="0" fontId="21" fillId="0" borderId="5" xfId="0" applyFont="1" applyBorder="1" applyAlignment="1">
      <alignment horizontal="center"/>
    </xf>
    <xf numFmtId="0" fontId="21" fillId="0" borderId="28" xfId="0" applyFont="1" applyBorder="1" applyAlignment="1">
      <alignment horizontal="center"/>
    </xf>
    <xf numFmtId="0" fontId="21" fillId="0" borderId="21" xfId="0" applyFont="1" applyBorder="1" applyAlignment="1">
      <alignment horizontal="center"/>
    </xf>
    <xf numFmtId="0" fontId="2" fillId="0" borderId="2" xfId="0" applyFont="1" applyBorder="1"/>
    <xf numFmtId="0" fontId="21" fillId="0" borderId="0" xfId="0" applyFont="1" applyAlignment="1">
      <alignment horizontal="left" vertical="justify"/>
    </xf>
    <xf numFmtId="0" fontId="4" fillId="0" borderId="4" xfId="0" applyFont="1" applyBorder="1" applyAlignment="1">
      <alignment horizontal="left" vertical="justify"/>
    </xf>
    <xf numFmtId="49" fontId="10" fillId="0" borderId="5" xfId="0" applyNumberFormat="1" applyFont="1" applyFill="1" applyBorder="1" applyAlignment="1">
      <alignment horizontal="center"/>
    </xf>
    <xf numFmtId="0" fontId="0" fillId="0" borderId="0" xfId="0" applyFill="1" applyBorder="1"/>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justify"/>
    </xf>
    <xf numFmtId="0" fontId="2" fillId="0" borderId="0" xfId="0" applyFont="1"/>
    <xf numFmtId="0" fontId="41" fillId="0" borderId="4" xfId="0" applyFont="1" applyBorder="1" applyAlignment="1">
      <alignment horizontal="left" vertical="justify"/>
    </xf>
    <xf numFmtId="0" fontId="21" fillId="0" borderId="0" xfId="0" applyFont="1" applyAlignment="1">
      <alignment horizontal="left" vertical="top"/>
    </xf>
    <xf numFmtId="0" fontId="21" fillId="0" borderId="3" xfId="0" applyFont="1" applyBorder="1" applyAlignment="1">
      <alignment horizontal="center"/>
    </xf>
    <xf numFmtId="0" fontId="2" fillId="0" borderId="10" xfId="0" applyFont="1" applyBorder="1"/>
    <xf numFmtId="0" fontId="21" fillId="0" borderId="4" xfId="0" applyFont="1" applyBorder="1" applyAlignment="1">
      <alignment wrapText="1"/>
    </xf>
    <xf numFmtId="0" fontId="0" fillId="0" borderId="0" xfId="0" applyAlignment="1">
      <alignment horizontal="center"/>
    </xf>
    <xf numFmtId="0" fontId="0" fillId="0" borderId="7" xfId="0" applyFont="1" applyFill="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Border="1" applyAlignment="1">
      <alignment horizontal="left"/>
    </xf>
    <xf numFmtId="0" fontId="1" fillId="0" borderId="6" xfId="0" applyFont="1" applyBorder="1" applyAlignment="1">
      <alignment horizontal="center" vertical="justify"/>
    </xf>
    <xf numFmtId="0" fontId="1" fillId="0" borderId="1" xfId="0" applyFont="1" applyBorder="1" applyAlignment="1">
      <alignment horizontal="center"/>
    </xf>
    <xf numFmtId="0" fontId="1" fillId="0" borderId="5" xfId="0" applyFont="1" applyBorder="1" applyAlignment="1">
      <alignment horizontal="center"/>
    </xf>
    <xf numFmtId="0" fontId="9" fillId="0" borderId="0" xfId="0" applyFont="1"/>
    <xf numFmtId="0" fontId="2" fillId="0" borderId="2" xfId="0" applyFont="1" applyBorder="1" applyAlignment="1">
      <alignment horizontal="left" vertical="justify"/>
    </xf>
    <xf numFmtId="0" fontId="21" fillId="0" borderId="1" xfId="0" applyFont="1" applyBorder="1" applyAlignment="1">
      <alignment horizontal="left" vertical="justify"/>
    </xf>
    <xf numFmtId="0" fontId="21" fillId="0" borderId="2" xfId="0" applyFont="1" applyBorder="1" applyAlignment="1">
      <alignment horizontal="center"/>
    </xf>
    <xf numFmtId="0" fontId="21" fillId="0" borderId="1" xfId="0" applyFont="1" applyBorder="1" applyAlignment="1">
      <alignment horizontal="center"/>
    </xf>
    <xf numFmtId="0" fontId="0" fillId="0" borderId="0" xfId="0" applyFont="1" applyBorder="1" applyAlignment="1">
      <alignment horizontal="left" vertical="center" wrapText="1"/>
    </xf>
    <xf numFmtId="0" fontId="25" fillId="0" borderId="11" xfId="0" quotePrefix="1" applyFont="1" applyBorder="1" applyAlignment="1">
      <alignment horizontal="center"/>
    </xf>
    <xf numFmtId="0" fontId="33" fillId="0" borderId="9" xfId="0" applyFont="1" applyBorder="1" applyAlignment="1">
      <alignment horizontal="center"/>
    </xf>
    <xf numFmtId="0" fontId="25" fillId="0" borderId="9" xfId="0" applyFont="1" applyBorder="1" applyAlignment="1">
      <alignment horizontal="center"/>
    </xf>
    <xf numFmtId="0" fontId="0" fillId="0" borderId="0" xfId="0" applyBorder="1" applyAlignment="1">
      <alignment horizontal="left" vertical="justify"/>
    </xf>
    <xf numFmtId="0" fontId="6" fillId="0" borderId="1" xfId="0" applyFont="1" applyBorder="1" applyAlignment="1">
      <alignment horizontal="left" vertical="justify"/>
    </xf>
    <xf numFmtId="0" fontId="0" fillId="0" borderId="1" xfId="0" applyBorder="1" applyAlignment="1">
      <alignment horizontal="center"/>
    </xf>
    <xf numFmtId="0" fontId="0" fillId="0" borderId="0" xfId="0" applyBorder="1" applyAlignment="1">
      <alignment horizontal="right" vertical="justify"/>
    </xf>
    <xf numFmtId="0" fontId="0" fillId="0" borderId="1" xfId="0" applyBorder="1" applyAlignment="1">
      <alignment horizontal="right" vertical="justify"/>
    </xf>
    <xf numFmtId="0" fontId="0" fillId="0" borderId="2" xfId="0" applyBorder="1" applyAlignment="1">
      <alignment horizontal="right" vertical="justify"/>
    </xf>
    <xf numFmtId="0" fontId="0" fillId="0" borderId="2" xfId="0" quotePrefix="1" applyFont="1" applyBorder="1"/>
    <xf numFmtId="0" fontId="21" fillId="0" borderId="1" xfId="0" applyFont="1" applyFill="1" applyBorder="1" applyAlignment="1">
      <alignment horizontal="right" wrapText="1"/>
    </xf>
    <xf numFmtId="0" fontId="2" fillId="0" borderId="1" xfId="0" applyFont="1" applyFill="1" applyBorder="1" applyAlignment="1">
      <alignment horizontal="left" vertical="justify"/>
    </xf>
    <xf numFmtId="0" fontId="0" fillId="0" borderId="0" xfId="0" applyFont="1" applyBorder="1" applyAlignment="1">
      <alignment vertical="justify"/>
    </xf>
    <xf numFmtId="0" fontId="9" fillId="0" borderId="0" xfId="0" applyFont="1" applyAlignment="1">
      <alignment vertical="justify"/>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17" xfId="0" applyFont="1" applyBorder="1" applyAlignment="1">
      <alignment horizontal="center" vertical="center"/>
    </xf>
    <xf numFmtId="0" fontId="29" fillId="3" borderId="18" xfId="0" applyFont="1" applyFill="1" applyBorder="1" applyAlignment="1">
      <alignment horizontal="center" vertical="center" wrapText="1"/>
    </xf>
    <xf numFmtId="0" fontId="29" fillId="3" borderId="16" xfId="0" applyFont="1" applyFill="1"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'F1_IM-age'!$B$6</c:f>
              <c:strCache>
                <c:ptCount val="1"/>
                <c:pt idx="0">
                  <c:v>Incidence, males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'F1_IM-age'!$C$22:$C$27</c:f>
                <c:numCache>
                  <c:formatCode>General</c:formatCode>
                  <c:ptCount val="6"/>
                  <c:pt idx="0">
                    <c:v>0.10456290000000013</c:v>
                  </c:pt>
                  <c:pt idx="1">
                    <c:v>0.96947970000000083</c:v>
                  </c:pt>
                  <c:pt idx="2">
                    <c:v>2.2041989000000086</c:v>
                  </c:pt>
                  <c:pt idx="3">
                    <c:v>4.4780632000000082</c:v>
                  </c:pt>
                  <c:pt idx="4">
                    <c:v>8.0866732999999726</c:v>
                  </c:pt>
                  <c:pt idx="5">
                    <c:v>14.219991600000014</c:v>
                  </c:pt>
                </c:numCache>
              </c:numRef>
            </c:plus>
            <c:minus>
              <c:numRef>
                <c:f>'F1_IM-age'!$B$22:$B$27</c:f>
                <c:numCache>
                  <c:formatCode>General</c:formatCode>
                  <c:ptCount val="6"/>
                  <c:pt idx="0">
                    <c:v>9.7045999999999966E-2</c:v>
                  </c:pt>
                  <c:pt idx="1">
                    <c:v>0.94079160000000073</c:v>
                  </c:pt>
                  <c:pt idx="2">
                    <c:v>2.1713603999999975</c:v>
                  </c:pt>
                  <c:pt idx="3">
                    <c:v>4.4263588999999683</c:v>
                  </c:pt>
                  <c:pt idx="4">
                    <c:v>7.9849776000000361</c:v>
                  </c:pt>
                  <c:pt idx="5">
                    <c:v>13.912361799999985</c:v>
                  </c:pt>
                </c:numCache>
              </c:numRef>
            </c:minus>
            <c:spPr>
              <a:noFill/>
              <a:ln w="9525" cap="flat" cmpd="sng" algn="ctr">
                <a:solidFill>
                  <a:schemeClr val="tx1">
                    <a:lumMod val="65000"/>
                    <a:lumOff val="35000"/>
                  </a:schemeClr>
                </a:solidFill>
                <a:round/>
              </a:ln>
              <a:effectLst/>
            </c:spPr>
          </c:errBars>
          <c:cat>
            <c:strRef>
              <c:f>'F1_IM-age'!$A$7:$A$12</c:f>
              <c:strCache>
                <c:ptCount val="6"/>
                <c:pt idx="0">
                  <c:v>&lt; 45</c:v>
                </c:pt>
                <c:pt idx="1">
                  <c:v>45–54</c:v>
                </c:pt>
                <c:pt idx="2">
                  <c:v>55–64</c:v>
                </c:pt>
                <c:pt idx="3">
                  <c:v>65–74</c:v>
                </c:pt>
                <c:pt idx="4">
                  <c:v>75–84</c:v>
                </c:pt>
                <c:pt idx="5">
                  <c:v>85+</c:v>
                </c:pt>
              </c:strCache>
            </c:strRef>
          </c:cat>
          <c:val>
            <c:numRef>
              <c:f>'F1_IM-age'!$B$7:$B$12</c:f>
              <c:numCache>
                <c:formatCode>0</c:formatCode>
                <c:ptCount val="6"/>
                <c:pt idx="0">
                  <c:v>1.0088231999999999</c:v>
                </c:pt>
                <c:pt idx="1">
                  <c:v>23.872609799999999</c:v>
                </c:pt>
                <c:pt idx="2">
                  <c:v>109.6221693</c:v>
                </c:pt>
                <c:pt idx="3">
                  <c:v>288.45420619999999</c:v>
                </c:pt>
                <c:pt idx="4">
                  <c:v>477.70198540000001</c:v>
                </c:pt>
                <c:pt idx="5">
                  <c:v>483.32016629999998</c:v>
                </c:pt>
              </c:numCache>
            </c:numRef>
          </c:val>
          <c:extLst>
            <c:ext xmlns:c16="http://schemas.microsoft.com/office/drawing/2014/chart" uri="{C3380CC4-5D6E-409C-BE32-E72D297353CC}">
              <c16:uniqueId val="{00000000-20AC-4242-A696-4EFC77C4E61B}"/>
            </c:ext>
          </c:extLst>
        </c:ser>
        <c:ser>
          <c:idx val="1"/>
          <c:order val="1"/>
          <c:tx>
            <c:strRef>
              <c:f>'F1_IM-age'!$D$6</c:f>
              <c:strCache>
                <c:ptCount val="1"/>
                <c:pt idx="0">
                  <c:v>Mortality, males</c:v>
                </c:pt>
              </c:strCache>
            </c:strRef>
          </c:tx>
          <c:spPr>
            <a:pattFill prst="ltDnDiag">
              <a:fgClr>
                <a:schemeClr val="accent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'F1_IM-age'!$E$22:$E$27</c:f>
                <c:numCache>
                  <c:formatCode>General</c:formatCode>
                  <c:ptCount val="6"/>
                  <c:pt idx="0">
                    <c:v>7.0801800000000026E-2</c:v>
                  </c:pt>
                  <c:pt idx="1">
                    <c:v>0.75039999999999907</c:v>
                  </c:pt>
                  <c:pt idx="2">
                    <c:v>1.7586628000000104</c:v>
                  </c:pt>
                  <c:pt idx="3">
                    <c:v>3.6544429999999863</c:v>
                  </c:pt>
                  <c:pt idx="4">
                    <c:v>7.2046844999999848</c:v>
                  </c:pt>
                  <c:pt idx="5">
                    <c:v>14.008004700000015</c:v>
                  </c:pt>
                </c:numCache>
              </c:numRef>
            </c:plus>
            <c:minus>
              <c:numRef>
                <c:f>'F1_IM-age'!$D$22:$D$27</c:f>
                <c:numCache>
                  <c:formatCode>General</c:formatCode>
                  <c:ptCount val="6"/>
                  <c:pt idx="0">
                    <c:v>6.328060000000002E-2</c:v>
                  </c:pt>
                  <c:pt idx="1">
                    <c:v>0.72134929999999997</c:v>
                  </c:pt>
                  <c:pt idx="2">
                    <c:v>1.7266007999999999</c:v>
                  </c:pt>
                  <c:pt idx="3">
                    <c:v>3.6050102000000095</c:v>
                  </c:pt>
                  <c:pt idx="4">
                    <c:v>7.1054100000000062</c:v>
                  </c:pt>
                  <c:pt idx="5">
                    <c:v>13.714354299999968</c:v>
                  </c:pt>
                </c:numCache>
              </c:numRef>
            </c:minus>
            <c:spPr>
              <a:noFill/>
              <a:ln w="9525" cap="flat" cmpd="sng" algn="ctr">
                <a:solidFill>
                  <a:schemeClr val="tx1">
                    <a:lumMod val="65000"/>
                    <a:lumOff val="35000"/>
                  </a:schemeClr>
                </a:solidFill>
                <a:round/>
              </a:ln>
              <a:effectLst/>
            </c:spPr>
          </c:errBars>
          <c:cat>
            <c:strRef>
              <c:f>'F1_IM-age'!$A$7:$A$12</c:f>
              <c:strCache>
                <c:ptCount val="6"/>
                <c:pt idx="0">
                  <c:v>&lt; 45</c:v>
                </c:pt>
                <c:pt idx="1">
                  <c:v>45–54</c:v>
                </c:pt>
                <c:pt idx="2">
                  <c:v>55–64</c:v>
                </c:pt>
                <c:pt idx="3">
                  <c:v>65–74</c:v>
                </c:pt>
                <c:pt idx="4">
                  <c:v>75–84</c:v>
                </c:pt>
                <c:pt idx="5">
                  <c:v>85+</c:v>
                </c:pt>
              </c:strCache>
            </c:strRef>
          </c:cat>
          <c:val>
            <c:numRef>
              <c:f>'F1_IM-age'!$D$7:$D$12</c:f>
              <c:numCache>
                <c:formatCode>0</c:formatCode>
                <c:ptCount val="6"/>
                <c:pt idx="0">
                  <c:v>0.44352970000000003</c:v>
                </c:pt>
                <c:pt idx="1">
                  <c:v>13.9764976</c:v>
                </c:pt>
                <c:pt idx="2">
                  <c:v>71.206230199999993</c:v>
                </c:pt>
                <c:pt idx="3">
                  <c:v>200.48436340000001</c:v>
                </c:pt>
                <c:pt idx="4">
                  <c:v>387.90157390000002</c:v>
                </c:pt>
                <c:pt idx="5">
                  <c:v>491.71952399999998</c:v>
                </c:pt>
              </c:numCache>
            </c:numRef>
          </c:val>
          <c:extLst>
            <c:ext xmlns:c16="http://schemas.microsoft.com/office/drawing/2014/chart" uri="{C3380CC4-5D6E-409C-BE32-E72D297353CC}">
              <c16:uniqueId val="{00000001-20AC-4242-A696-4EFC77C4E61B}"/>
            </c:ext>
          </c:extLst>
        </c:ser>
        <c:ser>
          <c:idx val="2"/>
          <c:order val="2"/>
          <c:tx>
            <c:strRef>
              <c:f>'F1_IM-age'!$F$6</c:f>
              <c:strCache>
                <c:ptCount val="1"/>
                <c:pt idx="0">
                  <c:v>Incidence, females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'F1_IM-age'!$G$22:$G$27</c:f>
                <c:numCache>
                  <c:formatCode>General</c:formatCode>
                  <c:ptCount val="6"/>
                  <c:pt idx="0">
                    <c:v>0.1171251000000002</c:v>
                  </c:pt>
                  <c:pt idx="1">
                    <c:v>1.0750068000000006</c:v>
                  </c:pt>
                  <c:pt idx="2">
                    <c:v>2.1614346000000069</c:v>
                  </c:pt>
                  <c:pt idx="3">
                    <c:v>4.0556007999999792</c:v>
                  </c:pt>
                  <c:pt idx="4">
                    <c:v>6.286165799999992</c:v>
                  </c:pt>
                  <c:pt idx="5">
                    <c:v>7.494683699999996</c:v>
                  </c:pt>
                </c:numCache>
              </c:numRef>
            </c:plus>
            <c:minus>
              <c:numRef>
                <c:f>'F1_IM-age'!$F$22:$F$27</c:f>
                <c:numCache>
                  <c:formatCode>General</c:formatCode>
                  <c:ptCount val="6"/>
                  <c:pt idx="0">
                    <c:v>0.10942439999999998</c:v>
                  </c:pt>
                  <c:pt idx="1">
                    <c:v>1.0464151999999984</c:v>
                  </c:pt>
                  <c:pt idx="2">
                    <c:v>2.1293969000000033</c:v>
                  </c:pt>
                  <c:pt idx="3">
                    <c:v>4.0075010999999847</c:v>
                  </c:pt>
                  <c:pt idx="4">
                    <c:v>6.2034082000000126</c:v>
                  </c:pt>
                  <c:pt idx="5">
                    <c:v>7.3328968999999802</c:v>
                  </c:pt>
                </c:numCache>
              </c:numRef>
            </c:minus>
            <c:spPr>
              <a:noFill/>
              <a:ln w="9525" cap="flat" cmpd="sng" algn="ctr">
                <a:solidFill>
                  <a:schemeClr val="tx1">
                    <a:lumMod val="65000"/>
                    <a:lumOff val="35000"/>
                  </a:schemeClr>
                </a:solidFill>
                <a:round/>
              </a:ln>
              <a:effectLst/>
            </c:spPr>
          </c:errBars>
          <c:cat>
            <c:strRef>
              <c:f>'F1_IM-age'!$A$7:$A$12</c:f>
              <c:strCache>
                <c:ptCount val="6"/>
                <c:pt idx="0">
                  <c:v>&lt; 45</c:v>
                </c:pt>
                <c:pt idx="1">
                  <c:v>45–54</c:v>
                </c:pt>
                <c:pt idx="2">
                  <c:v>55–64</c:v>
                </c:pt>
                <c:pt idx="3">
                  <c:v>65–74</c:v>
                </c:pt>
                <c:pt idx="4">
                  <c:v>75–84</c:v>
                </c:pt>
                <c:pt idx="5">
                  <c:v>85+</c:v>
                </c:pt>
              </c:strCache>
            </c:strRef>
          </c:cat>
          <c:val>
            <c:numRef>
              <c:f>'F1_IM-age'!$F$7:$F$12</c:f>
              <c:numCache>
                <c:formatCode>0</c:formatCode>
                <c:ptCount val="6"/>
                <c:pt idx="0">
                  <c:v>1.2446044999999999</c:v>
                </c:pt>
                <c:pt idx="1">
                  <c:v>29.5524986</c:v>
                </c:pt>
                <c:pt idx="2">
                  <c:v>108.0538926</c:v>
                </c:pt>
                <c:pt idx="3">
                  <c:v>254.23688079999999</c:v>
                </c:pt>
                <c:pt idx="4">
                  <c:v>354.48215390000001</c:v>
                </c:pt>
                <c:pt idx="5">
                  <c:v>255.30011949999999</c:v>
                </c:pt>
              </c:numCache>
            </c:numRef>
          </c:val>
          <c:extLst>
            <c:ext xmlns:c16="http://schemas.microsoft.com/office/drawing/2014/chart" uri="{C3380CC4-5D6E-409C-BE32-E72D297353CC}">
              <c16:uniqueId val="{00000002-20AC-4242-A696-4EFC77C4E61B}"/>
            </c:ext>
          </c:extLst>
        </c:ser>
        <c:ser>
          <c:idx val="3"/>
          <c:order val="3"/>
          <c:tx>
            <c:strRef>
              <c:f>'F1_IM-age'!$H$6</c:f>
              <c:strCache>
                <c:ptCount val="1"/>
                <c:pt idx="0">
                  <c:v>Mortality, females</c:v>
                </c:pt>
              </c:strCache>
            </c:strRef>
          </c:tx>
          <c:spPr>
            <a:pattFill prst="ltDnDiag">
              <a:fgClr>
                <a:schemeClr val="accent6"/>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'F1_IM-age'!$I$22:$I$27</c:f>
                <c:numCache>
                  <c:formatCode>General</c:formatCode>
                  <c:ptCount val="6"/>
                  <c:pt idx="0">
                    <c:v>8.0900499999999931E-2</c:v>
                  </c:pt>
                  <c:pt idx="1">
                    <c:v>0.78349069999999976</c:v>
                  </c:pt>
                  <c:pt idx="2">
                    <c:v>1.6362997999999962</c:v>
                  </c:pt>
                  <c:pt idx="3">
                    <c:v>3.1740612000000112</c:v>
                  </c:pt>
                  <c:pt idx="4">
                    <c:v>5.5207733999999959</c:v>
                  </c:pt>
                  <c:pt idx="5">
                    <c:v>7.710152800000003</c:v>
                  </c:pt>
                </c:numCache>
              </c:numRef>
            </c:plus>
            <c:minus>
              <c:numRef>
                <c:f>'F1_IM-age'!$H$22:$H$27</c:f>
                <c:numCache>
                  <c:formatCode>General</c:formatCode>
                  <c:ptCount val="6"/>
                  <c:pt idx="0">
                    <c:v>7.3194500000000051E-2</c:v>
                  </c:pt>
                  <c:pt idx="1">
                    <c:v>0.75463400000000114</c:v>
                  </c:pt>
                  <c:pt idx="2">
                    <c:v>1.6050693999999979</c:v>
                  </c:pt>
                  <c:pt idx="3">
                    <c:v>3.1280520999999908</c:v>
                  </c:pt>
                  <c:pt idx="4">
                    <c:v>5.4393539999999803</c:v>
                  </c:pt>
                  <c:pt idx="5">
                    <c:v>7.5521003999999721</c:v>
                  </c:pt>
                </c:numCache>
              </c:numRef>
            </c:minus>
            <c:spPr>
              <a:noFill/>
              <a:ln w="9525" cap="flat" cmpd="sng" algn="ctr">
                <a:solidFill>
                  <a:schemeClr val="tx1">
                    <a:lumMod val="65000"/>
                    <a:lumOff val="35000"/>
                  </a:schemeClr>
                </a:solidFill>
                <a:round/>
              </a:ln>
              <a:effectLst/>
            </c:spPr>
          </c:errBars>
          <c:cat>
            <c:strRef>
              <c:f>'F1_IM-age'!$A$7:$A$12</c:f>
              <c:strCache>
                <c:ptCount val="6"/>
                <c:pt idx="0">
                  <c:v>&lt; 45</c:v>
                </c:pt>
                <c:pt idx="1">
                  <c:v>45–54</c:v>
                </c:pt>
                <c:pt idx="2">
                  <c:v>55–64</c:v>
                </c:pt>
                <c:pt idx="3">
                  <c:v>65–74</c:v>
                </c:pt>
                <c:pt idx="4">
                  <c:v>75–84</c:v>
                </c:pt>
                <c:pt idx="5">
                  <c:v>85+</c:v>
                </c:pt>
              </c:strCache>
            </c:strRef>
          </c:cat>
          <c:val>
            <c:numRef>
              <c:f>'F1_IM-age'!$H$7:$H$12</c:f>
              <c:numCache>
                <c:formatCode>0</c:formatCode>
                <c:ptCount val="6"/>
                <c:pt idx="0">
                  <c:v>0.57279780000000002</c:v>
                </c:pt>
                <c:pt idx="1">
                  <c:v>15.372097200000001</c:v>
                </c:pt>
                <c:pt idx="2">
                  <c:v>63.222241599999997</c:v>
                </c:pt>
                <c:pt idx="3">
                  <c:v>162.3170092</c:v>
                </c:pt>
                <c:pt idx="4">
                  <c:v>277.41245809999998</c:v>
                </c:pt>
                <c:pt idx="5">
                  <c:v>276.91692269999999</c:v>
                </c:pt>
              </c:numCache>
            </c:numRef>
          </c:val>
          <c:extLst>
            <c:ext xmlns:c16="http://schemas.microsoft.com/office/drawing/2014/chart" uri="{C3380CC4-5D6E-409C-BE32-E72D297353CC}">
              <c16:uniqueId val="{00000003-20AC-4242-A696-4EFC77C4E61B}"/>
            </c:ext>
          </c:extLst>
        </c:ser>
        <c:dLbls>
          <c:dLblPos val="outEnd"/>
          <c:showLegendKey val="0"/>
          <c:showVal val="1"/>
          <c:showCatName val="0"/>
          <c:showSerName val="0"/>
          <c:showPercent val="0"/>
          <c:showBubbleSize val="0"/>
        </c:dLbls>
        <c:gapWidth val="219"/>
        <c:overlap val="-27"/>
        <c:axId val="646000896"/>
        <c:axId val="646004816"/>
      </c:barChart>
      <c:catAx>
        <c:axId val="6460008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Age group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04816"/>
        <c:crosses val="autoZero"/>
        <c:auto val="1"/>
        <c:lblAlgn val="ctr"/>
        <c:lblOffset val="100"/>
        <c:noMultiLvlLbl val="0"/>
      </c:catAx>
      <c:valAx>
        <c:axId val="646004816"/>
        <c:scaling>
          <c:orientation val="minMax"/>
          <c:max val="5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Rate (per 100,000)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00896"/>
        <c:crosses val="autoZero"/>
        <c:crossBetween val="between"/>
        <c:majorUnit val="5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'F8_hist-trends-sex'!$B$1</c:f>
              <c:strCache>
                <c:ptCount val="1"/>
                <c:pt idx="0">
                  <c:v>Squamous cell carcinoma male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'F8_hist-trends-sex'!$B$3:$B$27</c:f>
              <c:numCache>
                <c:formatCode>0.0</c:formatCode>
                <c:ptCount val="25"/>
                <c:pt idx="0">
                  <c:v>31.5547608</c:v>
                </c:pt>
                <c:pt idx="1">
                  <c:v>30.892546200000002</c:v>
                </c:pt>
                <c:pt idx="2">
                  <c:v>26.904204499999999</c:v>
                </c:pt>
                <c:pt idx="3">
                  <c:v>26.819538699999999</c:v>
                </c:pt>
                <c:pt idx="4">
                  <c:v>25.512850499999999</c:v>
                </c:pt>
                <c:pt idx="5">
                  <c:v>24.609237700000001</c:v>
                </c:pt>
                <c:pt idx="6">
                  <c:v>23.412865799999999</c:v>
                </c:pt>
                <c:pt idx="7">
                  <c:v>22.495402500000001</c:v>
                </c:pt>
                <c:pt idx="8">
                  <c:v>21.266519200000001</c:v>
                </c:pt>
                <c:pt idx="9">
                  <c:v>20.7794244</c:v>
                </c:pt>
                <c:pt idx="10">
                  <c:v>19.725658299999999</c:v>
                </c:pt>
                <c:pt idx="11">
                  <c:v>18.2819194</c:v>
                </c:pt>
                <c:pt idx="12">
                  <c:v>17.2758611</c:v>
                </c:pt>
                <c:pt idx="13">
                  <c:v>16.714479799999999</c:v>
                </c:pt>
                <c:pt idx="14">
                  <c:v>16.428015899999998</c:v>
                </c:pt>
                <c:pt idx="15">
                  <c:v>15.8929619</c:v>
                </c:pt>
                <c:pt idx="16">
                  <c:v>14.3751535</c:v>
                </c:pt>
                <c:pt idx="17">
                  <c:v>15.504867000000001</c:v>
                </c:pt>
                <c:pt idx="18">
                  <c:v>16.501131999999998</c:v>
                </c:pt>
                <c:pt idx="19">
                  <c:v>15.7735389</c:v>
                </c:pt>
                <c:pt idx="20">
                  <c:v>15.989962800000001</c:v>
                </c:pt>
                <c:pt idx="21">
                  <c:v>15.4934601</c:v>
                </c:pt>
                <c:pt idx="22">
                  <c:v>15.578962000000001</c:v>
                </c:pt>
                <c:pt idx="23">
                  <c:v>15.1306253</c:v>
                </c:pt>
                <c:pt idx="24">
                  <c:v>14.3948442</c:v>
                </c:pt>
              </c:numCache>
            </c:numRef>
          </c:yVal>
          <c:smooth val="0"/>
          <c:extLst>
            <c:ext xmlns:c16="http://schemas.microsoft.com/office/drawing/2014/chart" uri="{C3380CC4-5D6E-409C-BE32-E72D297353CC}">
              <c16:uniqueId val="{00000000-7C36-4544-9524-AB6DD5DEDA7E}"/>
            </c:ext>
          </c:extLst>
        </c:ser>
        <c:ser>
          <c:idx val="1"/>
          <c:order val="1"/>
          <c:tx>
            <c:strRef>
              <c:f>'F8_hist-trends-sex'!$C$1</c:f>
              <c:strCache>
                <c:ptCount val="1"/>
                <c:pt idx="0">
                  <c:v>Squamous cell  carcinoma female</c:v>
                </c:pt>
              </c:strCache>
            </c:strRef>
          </c:tx>
          <c:spPr>
            <a:ln w="19050" cap="rnd">
              <a:solidFill>
                <a:schemeClr val="accent1"/>
              </a:solidFill>
              <a:prstDash val="sysDash"/>
              <a:round/>
            </a:ln>
            <a:effectLst/>
          </c:spPr>
          <c:marker>
            <c:symbol val="circle"/>
            <c:size val="5"/>
            <c:spPr>
              <a:solidFill>
                <a:schemeClr val="accent1"/>
              </a:solidFill>
              <a:ln w="9525">
                <a:solidFill>
                  <a:schemeClr val="accent1">
                    <a:alpha val="96000"/>
                  </a:schemeClr>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'F8_hist-trends-sex'!$C$3:$C$27</c:f>
              <c:numCache>
                <c:formatCode>0.0</c:formatCode>
                <c:ptCount val="25"/>
                <c:pt idx="0">
                  <c:v>8.5631178000000006</c:v>
                </c:pt>
                <c:pt idx="1">
                  <c:v>8.6207993999999992</c:v>
                </c:pt>
                <c:pt idx="2">
                  <c:v>8.7437328999999995</c:v>
                </c:pt>
                <c:pt idx="3">
                  <c:v>8.8338908000000007</c:v>
                </c:pt>
                <c:pt idx="4">
                  <c:v>8.7027423000000006</c:v>
                </c:pt>
                <c:pt idx="5">
                  <c:v>8.6048133999999994</c:v>
                </c:pt>
                <c:pt idx="6">
                  <c:v>8.6210710000000006</c:v>
                </c:pt>
                <c:pt idx="7">
                  <c:v>7.9268964999999998</c:v>
                </c:pt>
                <c:pt idx="8">
                  <c:v>8.3006346000000004</c:v>
                </c:pt>
                <c:pt idx="9">
                  <c:v>7.9510192999999996</c:v>
                </c:pt>
                <c:pt idx="10">
                  <c:v>7.8077528000000003</c:v>
                </c:pt>
                <c:pt idx="11">
                  <c:v>7.5300903999999997</c:v>
                </c:pt>
                <c:pt idx="12">
                  <c:v>7.3903821000000001</c:v>
                </c:pt>
                <c:pt idx="13">
                  <c:v>7.4103732000000004</c:v>
                </c:pt>
                <c:pt idx="14">
                  <c:v>7.5147697000000004</c:v>
                </c:pt>
                <c:pt idx="15">
                  <c:v>6.7162607000000003</c:v>
                </c:pt>
                <c:pt idx="16">
                  <c:v>6.9782048999999997</c:v>
                </c:pt>
                <c:pt idx="17">
                  <c:v>7.408442</c:v>
                </c:pt>
                <c:pt idx="18">
                  <c:v>7.7419057000000002</c:v>
                </c:pt>
                <c:pt idx="19">
                  <c:v>7.4109676000000002</c:v>
                </c:pt>
                <c:pt idx="20">
                  <c:v>8.2146869999999996</c:v>
                </c:pt>
                <c:pt idx="21">
                  <c:v>7.7872313999999996</c:v>
                </c:pt>
                <c:pt idx="22">
                  <c:v>8.0594037000000007</c:v>
                </c:pt>
                <c:pt idx="23">
                  <c:v>7.7730576999999998</c:v>
                </c:pt>
                <c:pt idx="24">
                  <c:v>7.5173999</c:v>
                </c:pt>
              </c:numCache>
            </c:numRef>
          </c:yVal>
          <c:smooth val="0"/>
          <c:extLst>
            <c:ext xmlns:c16="http://schemas.microsoft.com/office/drawing/2014/chart" uri="{C3380CC4-5D6E-409C-BE32-E72D297353CC}">
              <c16:uniqueId val="{00000001-7C36-4544-9524-AB6DD5DEDA7E}"/>
            </c:ext>
          </c:extLst>
        </c:ser>
        <c:dLbls>
          <c:showLegendKey val="0"/>
          <c:showVal val="0"/>
          <c:showCatName val="0"/>
          <c:showSerName val="0"/>
          <c:showPercent val="0"/>
          <c:showBubbleSize val="0"/>
        </c:dLbls>
        <c:axId val="645997368"/>
        <c:axId val="646018928"/>
        <c:extLst>
          <c:ext xmlns:c15="http://schemas.microsoft.com/office/drawing/2012/chart" uri="{02D57815-91ED-43cb-92C2-25804820EDAC}">
            <c15:filteredScatterSeries>
              <c15:ser>
                <c:idx val="2"/>
                <c:order val="2"/>
                <c:tx>
                  <c:strRef>
                    <c:extLst>
                      <c:ext uri="{02D57815-91ED-43cb-92C2-25804820EDAC}">
                        <c15:formulaRef>
                          <c15:sqref>'F8_hist-trends-sex'!$D$1</c15:sqref>
                        </c15:formulaRef>
                      </c:ext>
                    </c:extLst>
                    <c:strCache>
                      <c:ptCount val="1"/>
                      <c:pt idx="0">
                        <c:v>Adenocarcinoma male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c:ex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c:ext uri="{02D57815-91ED-43cb-92C2-25804820EDAC}">
                        <c15:formulaRef>
                          <c15:sqref>'F8_hist-trends-sex'!$D$3:$D$27</c15:sqref>
                        </c15:formulaRef>
                      </c:ext>
                    </c:extLst>
                    <c:numCache>
                      <c:formatCode>0.0</c:formatCode>
                      <c:ptCount val="25"/>
                      <c:pt idx="0">
                        <c:v>24.021382500000001</c:v>
                      </c:pt>
                      <c:pt idx="1">
                        <c:v>23.245504100000002</c:v>
                      </c:pt>
                      <c:pt idx="2">
                        <c:v>23.395623199999999</c:v>
                      </c:pt>
                      <c:pt idx="3">
                        <c:v>23.5744337</c:v>
                      </c:pt>
                      <c:pt idx="4">
                        <c:v>22.160478099999999</c:v>
                      </c:pt>
                      <c:pt idx="5">
                        <c:v>23.037428200000001</c:v>
                      </c:pt>
                      <c:pt idx="6">
                        <c:v>22.9534971</c:v>
                      </c:pt>
                      <c:pt idx="7">
                        <c:v>22.8055293</c:v>
                      </c:pt>
                      <c:pt idx="8">
                        <c:v>21.952004800000001</c:v>
                      </c:pt>
                      <c:pt idx="9">
                        <c:v>22.189959300000002</c:v>
                      </c:pt>
                      <c:pt idx="10">
                        <c:v>20.628998200000002</c:v>
                      </c:pt>
                      <c:pt idx="11">
                        <c:v>19.466784499999999</c:v>
                      </c:pt>
                      <c:pt idx="12">
                        <c:v>20.114718199999999</c:v>
                      </c:pt>
                      <c:pt idx="13">
                        <c:v>19.711971399999999</c:v>
                      </c:pt>
                      <c:pt idx="14">
                        <c:v>19.234318900000002</c:v>
                      </c:pt>
                      <c:pt idx="15">
                        <c:v>19.553102899999999</c:v>
                      </c:pt>
                      <c:pt idx="16">
                        <c:v>20.036562700000001</c:v>
                      </c:pt>
                      <c:pt idx="17">
                        <c:v>20.444830400000001</c:v>
                      </c:pt>
                      <c:pt idx="18">
                        <c:v>23.635182199999999</c:v>
                      </c:pt>
                      <c:pt idx="19">
                        <c:v>24.329605300000001</c:v>
                      </c:pt>
                      <c:pt idx="20">
                        <c:v>27.009594499999999</c:v>
                      </c:pt>
                      <c:pt idx="21">
                        <c:v>26.5826326</c:v>
                      </c:pt>
                      <c:pt idx="22">
                        <c:v>27.4935969</c:v>
                      </c:pt>
                      <c:pt idx="23">
                        <c:v>26.299407299999999</c:v>
                      </c:pt>
                      <c:pt idx="24">
                        <c:v>26.4752467</c:v>
                      </c:pt>
                    </c:numCache>
                  </c:numRef>
                </c:yVal>
                <c:smooth val="0"/>
                <c:extLst>
                  <c:ext xmlns:c16="http://schemas.microsoft.com/office/drawing/2014/chart" uri="{C3380CC4-5D6E-409C-BE32-E72D297353CC}">
                    <c16:uniqueId val="{00000002-7C36-4544-9524-AB6DD5DEDA7E}"/>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'F8_hist-trends-sex'!$E$1</c15:sqref>
                        </c15:formulaRef>
                      </c:ext>
                    </c:extLst>
                    <c:strCache>
                      <c:ptCount val="1"/>
                      <c:pt idx="0">
                        <c:v>Adenocarcinoma female</c:v>
                      </c:pt>
                    </c:strCache>
                  </c:strRef>
                </c:tx>
                <c:spPr>
                  <a:ln w="19050" cap="rnd">
                    <a:solidFill>
                      <a:schemeClr val="accent2"/>
                    </a:solidFill>
                    <a:prstDash val="sysDash"/>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'F8_hist-trends-sex'!$E$3:$E$27</c15:sqref>
                        </c15:formulaRef>
                      </c:ext>
                    </c:extLst>
                    <c:numCache>
                      <c:formatCode>0.0</c:formatCode>
                      <c:ptCount val="25"/>
                      <c:pt idx="0">
                        <c:v>17.405920299999998</c:v>
                      </c:pt>
                      <c:pt idx="1">
                        <c:v>16.803174899999998</c:v>
                      </c:pt>
                      <c:pt idx="2">
                        <c:v>16.462585499999999</c:v>
                      </c:pt>
                      <c:pt idx="3">
                        <c:v>17.460007300000001</c:v>
                      </c:pt>
                      <c:pt idx="4">
                        <c:v>18.109948500000002</c:v>
                      </c:pt>
                      <c:pt idx="5">
                        <c:v>17.790442899999999</c:v>
                      </c:pt>
                      <c:pt idx="6">
                        <c:v>19.3579276</c:v>
                      </c:pt>
                      <c:pt idx="7">
                        <c:v>18.802223600000001</c:v>
                      </c:pt>
                      <c:pt idx="8">
                        <c:v>18.987891699999999</c:v>
                      </c:pt>
                      <c:pt idx="9">
                        <c:v>19.075915200000001</c:v>
                      </c:pt>
                      <c:pt idx="10">
                        <c:v>18.824850000000001</c:v>
                      </c:pt>
                      <c:pt idx="11">
                        <c:v>17.592838100000002</c:v>
                      </c:pt>
                      <c:pt idx="12">
                        <c:v>18.907095600000002</c:v>
                      </c:pt>
                      <c:pt idx="13">
                        <c:v>19.0849072</c:v>
                      </c:pt>
                      <c:pt idx="14">
                        <c:v>19.436851300000001</c:v>
                      </c:pt>
                      <c:pt idx="15">
                        <c:v>20.120316800000001</c:v>
                      </c:pt>
                      <c:pt idx="16">
                        <c:v>19.5230791</c:v>
                      </c:pt>
                      <c:pt idx="17">
                        <c:v>20.729948400000001</c:v>
                      </c:pt>
                      <c:pt idx="18">
                        <c:v>23.564670499999998</c:v>
                      </c:pt>
                      <c:pt idx="19">
                        <c:v>25.197464</c:v>
                      </c:pt>
                      <c:pt idx="20">
                        <c:v>27.700793600000001</c:v>
                      </c:pt>
                      <c:pt idx="21">
                        <c:v>28.634989699999998</c:v>
                      </c:pt>
                      <c:pt idx="22">
                        <c:v>29.3979213</c:v>
                      </c:pt>
                      <c:pt idx="23">
                        <c:v>28.643142099999999</c:v>
                      </c:pt>
                      <c:pt idx="24">
                        <c:v>29.21199</c:v>
                      </c:pt>
                    </c:numCache>
                  </c:numRef>
                </c:yVal>
                <c:smooth val="0"/>
                <c:extLst xmlns:c15="http://schemas.microsoft.com/office/drawing/2012/chart">
                  <c:ext xmlns:c16="http://schemas.microsoft.com/office/drawing/2014/chart" uri="{C3380CC4-5D6E-409C-BE32-E72D297353CC}">
                    <c16:uniqueId val="{00000003-7C36-4544-9524-AB6DD5DEDA7E}"/>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'F8_hist-trends-sex'!$F$1</c15:sqref>
                        </c15:formulaRef>
                      </c:ext>
                    </c:extLst>
                    <c:strCache>
                      <c:ptCount val="1"/>
                      <c:pt idx="0">
                        <c:v>Small cell lung cancer male</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'F8_hist-trends-sex'!$F$3:$F$27</c15:sqref>
                        </c15:formulaRef>
                      </c:ext>
                    </c:extLst>
                    <c:numCache>
                      <c:formatCode>0.0</c:formatCode>
                      <c:ptCount val="25"/>
                      <c:pt idx="0">
                        <c:v>13.597239399999999</c:v>
                      </c:pt>
                      <c:pt idx="1">
                        <c:v>13.609640000000001</c:v>
                      </c:pt>
                      <c:pt idx="2">
                        <c:v>12.688068599999999</c:v>
                      </c:pt>
                      <c:pt idx="3">
                        <c:v>12.194203099999999</c:v>
                      </c:pt>
                      <c:pt idx="4">
                        <c:v>12.321141799999999</c:v>
                      </c:pt>
                      <c:pt idx="5">
                        <c:v>10.936139000000001</c:v>
                      </c:pt>
                      <c:pt idx="6">
                        <c:v>10.894549</c:v>
                      </c:pt>
                      <c:pt idx="7">
                        <c:v>11.120665000000001</c:v>
                      </c:pt>
                      <c:pt idx="8">
                        <c:v>10.957667799999999</c:v>
                      </c:pt>
                      <c:pt idx="9">
                        <c:v>9.4845299999999995</c:v>
                      </c:pt>
                      <c:pt idx="10">
                        <c:v>9.6222954000000005</c:v>
                      </c:pt>
                      <c:pt idx="11">
                        <c:v>9.7313106000000005</c:v>
                      </c:pt>
                      <c:pt idx="12">
                        <c:v>9.1222566</c:v>
                      </c:pt>
                      <c:pt idx="13">
                        <c:v>8.5386524999999995</c:v>
                      </c:pt>
                      <c:pt idx="14">
                        <c:v>8.6320312000000001</c:v>
                      </c:pt>
                      <c:pt idx="15">
                        <c:v>8.5148255000000006</c:v>
                      </c:pt>
                      <c:pt idx="16">
                        <c:v>8.7949488999999996</c:v>
                      </c:pt>
                      <c:pt idx="17">
                        <c:v>8.8223113000000009</c:v>
                      </c:pt>
                      <c:pt idx="18">
                        <c:v>8.5207639000000004</c:v>
                      </c:pt>
                      <c:pt idx="19">
                        <c:v>8.0989488999999999</c:v>
                      </c:pt>
                      <c:pt idx="20">
                        <c:v>7.7306429999999997</c:v>
                      </c:pt>
                      <c:pt idx="21">
                        <c:v>7.4201462999999999</c:v>
                      </c:pt>
                      <c:pt idx="22">
                        <c:v>7.5543753999999996</c:v>
                      </c:pt>
                      <c:pt idx="23">
                        <c:v>7.2709384999999997</c:v>
                      </c:pt>
                      <c:pt idx="24">
                        <c:v>6.8105969000000002</c:v>
                      </c:pt>
                    </c:numCache>
                  </c:numRef>
                </c:yVal>
                <c:smooth val="0"/>
                <c:extLst xmlns:c15="http://schemas.microsoft.com/office/drawing/2012/chart">
                  <c:ext xmlns:c16="http://schemas.microsoft.com/office/drawing/2014/chart" uri="{C3380CC4-5D6E-409C-BE32-E72D297353CC}">
                    <c16:uniqueId val="{00000004-7C36-4544-9524-AB6DD5DEDA7E}"/>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'F8_hist-trends-sex'!$G$1</c15:sqref>
                        </c15:formulaRef>
                      </c:ext>
                    </c:extLst>
                    <c:strCache>
                      <c:ptCount val="1"/>
                      <c:pt idx="0">
                        <c:v>Small cell  lung cancer female</c:v>
                      </c:pt>
                    </c:strCache>
                  </c:strRef>
                </c:tx>
                <c:spPr>
                  <a:ln w="19050" cap="rnd">
                    <a:solidFill>
                      <a:schemeClr val="accent3"/>
                    </a:solidFill>
                    <a:prstDash val="sysDash"/>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'F8_hist-trends-sex'!$G$3:$G$27</c15:sqref>
                        </c15:formulaRef>
                      </c:ext>
                    </c:extLst>
                    <c:numCache>
                      <c:formatCode>0.0</c:formatCode>
                      <c:ptCount val="25"/>
                      <c:pt idx="0">
                        <c:v>8.0926769000000007</c:v>
                      </c:pt>
                      <c:pt idx="1">
                        <c:v>8.5467975000000003</c:v>
                      </c:pt>
                      <c:pt idx="2">
                        <c:v>7.8694474000000003</c:v>
                      </c:pt>
                      <c:pt idx="3">
                        <c:v>8.0282658999999992</c:v>
                      </c:pt>
                      <c:pt idx="4">
                        <c:v>8.0894539000000005</c:v>
                      </c:pt>
                      <c:pt idx="5">
                        <c:v>8.5968339999999994</c:v>
                      </c:pt>
                      <c:pt idx="6">
                        <c:v>8.0361119999999993</c:v>
                      </c:pt>
                      <c:pt idx="7">
                        <c:v>7.5964498999999996</c:v>
                      </c:pt>
                      <c:pt idx="8">
                        <c:v>7.7542625000000003</c:v>
                      </c:pt>
                      <c:pt idx="9">
                        <c:v>7.7317726000000002</c:v>
                      </c:pt>
                      <c:pt idx="10">
                        <c:v>7.6640658000000004</c:v>
                      </c:pt>
                      <c:pt idx="11">
                        <c:v>6.8942300000000003</c:v>
                      </c:pt>
                      <c:pt idx="12">
                        <c:v>7.2399155000000004</c:v>
                      </c:pt>
                      <c:pt idx="13">
                        <c:v>7.3222911000000002</c:v>
                      </c:pt>
                      <c:pt idx="14">
                        <c:v>6.9120163999999997</c:v>
                      </c:pt>
                      <c:pt idx="15">
                        <c:v>7.0117944999999997</c:v>
                      </c:pt>
                      <c:pt idx="16">
                        <c:v>6.9035520999999997</c:v>
                      </c:pt>
                      <c:pt idx="17">
                        <c:v>7.0917517999999999</c:v>
                      </c:pt>
                      <c:pt idx="18">
                        <c:v>6.9958672000000002</c:v>
                      </c:pt>
                      <c:pt idx="19">
                        <c:v>7.2815536999999999</c:v>
                      </c:pt>
                      <c:pt idx="20">
                        <c:v>6.8529131000000003</c:v>
                      </c:pt>
                      <c:pt idx="21">
                        <c:v>6.6937515000000003</c:v>
                      </c:pt>
                      <c:pt idx="22">
                        <c:v>6.9767723000000004</c:v>
                      </c:pt>
                      <c:pt idx="23">
                        <c:v>6.6459508999999999</c:v>
                      </c:pt>
                      <c:pt idx="24">
                        <c:v>5.9878163000000004</c:v>
                      </c:pt>
                    </c:numCache>
                  </c:numRef>
                </c:yVal>
                <c:smooth val="0"/>
                <c:extLst xmlns:c15="http://schemas.microsoft.com/office/drawing/2012/chart">
                  <c:ext xmlns:c16="http://schemas.microsoft.com/office/drawing/2014/chart" uri="{C3380CC4-5D6E-409C-BE32-E72D297353CC}">
                    <c16:uniqueId val="{00000005-7C36-4544-9524-AB6DD5DEDA7E}"/>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'F8_hist-trends-sex'!$H$1</c15:sqref>
                        </c15:formulaRef>
                      </c:ext>
                    </c:extLst>
                    <c:strCache>
                      <c:ptCount val="1"/>
                      <c:pt idx="0">
                        <c:v>Large cell  carcinoma male</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'F8_hist-trends-sex'!$H$3:$H$27</c15:sqref>
                        </c15:formulaRef>
                      </c:ext>
                    </c:extLst>
                    <c:numCache>
                      <c:formatCode>0.0</c:formatCode>
                      <c:ptCount val="25"/>
                      <c:pt idx="0">
                        <c:v>9.8225166999999995</c:v>
                      </c:pt>
                      <c:pt idx="1">
                        <c:v>9.7167560999999996</c:v>
                      </c:pt>
                      <c:pt idx="2">
                        <c:v>9.5201595000000001</c:v>
                      </c:pt>
                      <c:pt idx="3">
                        <c:v>8.8891565999999997</c:v>
                      </c:pt>
                      <c:pt idx="4">
                        <c:v>9.1786712999999995</c:v>
                      </c:pt>
                      <c:pt idx="5">
                        <c:v>8.1026471999999998</c:v>
                      </c:pt>
                      <c:pt idx="6">
                        <c:v>7.7630514000000002</c:v>
                      </c:pt>
                      <c:pt idx="7">
                        <c:v>7.0635744999999996</c:v>
                      </c:pt>
                      <c:pt idx="8">
                        <c:v>6.3398007999999999</c:v>
                      </c:pt>
                      <c:pt idx="9">
                        <c:v>5.4251645000000002</c:v>
                      </c:pt>
                      <c:pt idx="10">
                        <c:v>3.843426</c:v>
                      </c:pt>
                      <c:pt idx="11">
                        <c:v>2.6524165000000002</c:v>
                      </c:pt>
                      <c:pt idx="12">
                        <c:v>2.5407856</c:v>
                      </c:pt>
                      <c:pt idx="13">
                        <c:v>2.2346094999999999</c:v>
                      </c:pt>
                      <c:pt idx="14">
                        <c:v>1.7982412999999999</c:v>
                      </c:pt>
                      <c:pt idx="15">
                        <c:v>1.9905687000000001</c:v>
                      </c:pt>
                      <c:pt idx="16">
                        <c:v>1.2276355000000001</c:v>
                      </c:pt>
                      <c:pt idx="17">
                        <c:v>1.3339335999999999</c:v>
                      </c:pt>
                      <c:pt idx="18">
                        <c:v>1.2417541999999999</c:v>
                      </c:pt>
                      <c:pt idx="19">
                        <c:v>1.0206237</c:v>
                      </c:pt>
                      <c:pt idx="20">
                        <c:v>0.77659699999999998</c:v>
                      </c:pt>
                      <c:pt idx="21">
                        <c:v>0.60867830000000001</c:v>
                      </c:pt>
                      <c:pt idx="22">
                        <c:v>0.59326159999999994</c:v>
                      </c:pt>
                      <c:pt idx="23">
                        <c:v>0.46910879999999999</c:v>
                      </c:pt>
                      <c:pt idx="24">
                        <c:v>0.4094314</c:v>
                      </c:pt>
                    </c:numCache>
                  </c:numRef>
                </c:yVal>
                <c:smooth val="0"/>
                <c:extLst xmlns:c15="http://schemas.microsoft.com/office/drawing/2012/chart">
                  <c:ext xmlns:c16="http://schemas.microsoft.com/office/drawing/2014/chart" uri="{C3380CC4-5D6E-409C-BE32-E72D297353CC}">
                    <c16:uniqueId val="{00000006-7C36-4544-9524-AB6DD5DEDA7E}"/>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'F8_hist-trends-sex'!$I$1</c15:sqref>
                        </c15:formulaRef>
                      </c:ext>
                    </c:extLst>
                    <c:strCache>
                      <c:ptCount val="1"/>
                      <c:pt idx="0">
                        <c:v>Large cell  carcinoma female</c:v>
                      </c:pt>
                    </c:strCache>
                  </c:strRef>
                </c:tx>
                <c:spPr>
                  <a:ln w="19050" cap="rnd">
                    <a:solidFill>
                      <a:schemeClr val="accent4"/>
                    </a:solidFill>
                    <a:prstDash val="sysDash"/>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'F8_hist-trends-sex'!$I$3:$I$27</c15:sqref>
                        </c15:formulaRef>
                      </c:ext>
                    </c:extLst>
                    <c:numCache>
                      <c:formatCode>0.0</c:formatCode>
                      <c:ptCount val="25"/>
                      <c:pt idx="0">
                        <c:v>4.6726536999999997</c:v>
                      </c:pt>
                      <c:pt idx="1">
                        <c:v>5.2066131999999996</c:v>
                      </c:pt>
                      <c:pt idx="2">
                        <c:v>4.6247727999999997</c:v>
                      </c:pt>
                      <c:pt idx="3">
                        <c:v>4.8361926000000004</c:v>
                      </c:pt>
                      <c:pt idx="4">
                        <c:v>4.8146652999999997</c:v>
                      </c:pt>
                      <c:pt idx="5">
                        <c:v>5.0051747999999998</c:v>
                      </c:pt>
                      <c:pt idx="6">
                        <c:v>4.5831030999999998</c:v>
                      </c:pt>
                      <c:pt idx="7">
                        <c:v>4.0058730000000002</c:v>
                      </c:pt>
                      <c:pt idx="8">
                        <c:v>4.4181195999999998</c:v>
                      </c:pt>
                      <c:pt idx="9">
                        <c:v>3.4392716000000001</c:v>
                      </c:pt>
                      <c:pt idx="10">
                        <c:v>2.7142200999999999</c:v>
                      </c:pt>
                      <c:pt idx="11">
                        <c:v>2.1789809</c:v>
                      </c:pt>
                      <c:pt idx="12">
                        <c:v>1.9133762999999999</c:v>
                      </c:pt>
                      <c:pt idx="13">
                        <c:v>1.6465358000000001</c:v>
                      </c:pt>
                      <c:pt idx="14">
                        <c:v>1.2005148999999999</c:v>
                      </c:pt>
                      <c:pt idx="15">
                        <c:v>1.11538</c:v>
                      </c:pt>
                      <c:pt idx="16">
                        <c:v>1.0596454</c:v>
                      </c:pt>
                      <c:pt idx="17">
                        <c:v>0.92711299999999996</c:v>
                      </c:pt>
                      <c:pt idx="18">
                        <c:v>0.97211040000000004</c:v>
                      </c:pt>
                      <c:pt idx="19">
                        <c:v>0.66631220000000002</c:v>
                      </c:pt>
                      <c:pt idx="20">
                        <c:v>0.5020502</c:v>
                      </c:pt>
                      <c:pt idx="21">
                        <c:v>0.41004230000000003</c:v>
                      </c:pt>
                      <c:pt idx="22">
                        <c:v>0.33739770000000002</c:v>
                      </c:pt>
                      <c:pt idx="23">
                        <c:v>0.36678759999999999</c:v>
                      </c:pt>
                      <c:pt idx="24">
                        <c:v>0.33818150000000002</c:v>
                      </c:pt>
                    </c:numCache>
                  </c:numRef>
                </c:yVal>
                <c:smooth val="0"/>
                <c:extLst xmlns:c15="http://schemas.microsoft.com/office/drawing/2012/chart">
                  <c:ext xmlns:c16="http://schemas.microsoft.com/office/drawing/2014/chart" uri="{C3380CC4-5D6E-409C-BE32-E72D297353CC}">
                    <c16:uniqueId val="{00000007-7C36-4544-9524-AB6DD5DEDA7E}"/>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'F8_hist-trends-sex'!$J$1</c15:sqref>
                        </c15:formulaRef>
                      </c:ext>
                    </c:extLst>
                    <c:strCache>
                      <c:ptCount val="1"/>
                      <c:pt idx="0">
                        <c:v>Non–small cell lung cancer, NOS male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'F8_hist-trends-sex'!$J$3:$J$27</c15:sqref>
                        </c15:formulaRef>
                      </c:ext>
                    </c:extLst>
                    <c:numCache>
                      <c:formatCode>0.0</c:formatCode>
                      <c:ptCount val="25"/>
                      <c:pt idx="0">
                        <c:v>11.325283499999999</c:v>
                      </c:pt>
                      <c:pt idx="1">
                        <c:v>12.334212000000001</c:v>
                      </c:pt>
                      <c:pt idx="2">
                        <c:v>11.6808283</c:v>
                      </c:pt>
                      <c:pt idx="3">
                        <c:v>11.765583599999999</c:v>
                      </c:pt>
                      <c:pt idx="4">
                        <c:v>12.657819399999999</c:v>
                      </c:pt>
                      <c:pt idx="5">
                        <c:v>12.810557599999999</c:v>
                      </c:pt>
                      <c:pt idx="6">
                        <c:v>14.2081128</c:v>
                      </c:pt>
                      <c:pt idx="7">
                        <c:v>14.8969456</c:v>
                      </c:pt>
                      <c:pt idx="8">
                        <c:v>14.590307299999999</c:v>
                      </c:pt>
                      <c:pt idx="9">
                        <c:v>14.7719778</c:v>
                      </c:pt>
                      <c:pt idx="10">
                        <c:v>18.272455399999998</c:v>
                      </c:pt>
                      <c:pt idx="11">
                        <c:v>20.573054599999999</c:v>
                      </c:pt>
                      <c:pt idx="12">
                        <c:v>20.539647899999999</c:v>
                      </c:pt>
                      <c:pt idx="13">
                        <c:v>23.0810022</c:v>
                      </c:pt>
                      <c:pt idx="14">
                        <c:v>23.56493</c:v>
                      </c:pt>
                      <c:pt idx="15">
                        <c:v>24.620517599999999</c:v>
                      </c:pt>
                      <c:pt idx="16">
                        <c:v>23.590141599999999</c:v>
                      </c:pt>
                      <c:pt idx="17">
                        <c:v>22.025310399999999</c:v>
                      </c:pt>
                      <c:pt idx="18">
                        <c:v>18.1488671</c:v>
                      </c:pt>
                      <c:pt idx="19">
                        <c:v>16.4142388</c:v>
                      </c:pt>
                      <c:pt idx="20">
                        <c:v>14.527587499999999</c:v>
                      </c:pt>
                      <c:pt idx="21">
                        <c:v>13.2829514</c:v>
                      </c:pt>
                      <c:pt idx="22">
                        <c:v>13.135436500000001</c:v>
                      </c:pt>
                      <c:pt idx="23">
                        <c:v>11.7019634</c:v>
                      </c:pt>
                      <c:pt idx="24">
                        <c:v>11.3459971</c:v>
                      </c:pt>
                    </c:numCache>
                  </c:numRef>
                </c:yVal>
                <c:smooth val="0"/>
                <c:extLst xmlns:c15="http://schemas.microsoft.com/office/drawing/2012/chart">
                  <c:ext xmlns:c16="http://schemas.microsoft.com/office/drawing/2014/chart" uri="{C3380CC4-5D6E-409C-BE32-E72D297353CC}">
                    <c16:uniqueId val="{00000008-7C36-4544-9524-AB6DD5DEDA7E}"/>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'F8_hist-trends-sex'!$K$1</c15:sqref>
                        </c15:formulaRef>
                      </c:ext>
                    </c:extLst>
                    <c:strCache>
                      <c:ptCount val="1"/>
                      <c:pt idx="0">
                        <c:v>Non–small cell lung cancer, NOS female</c:v>
                      </c:pt>
                    </c:strCache>
                  </c:strRef>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'F8_hist-trends-sex'!$K$3:$K$27</c15:sqref>
                        </c15:formulaRef>
                      </c:ext>
                    </c:extLst>
                    <c:numCache>
                      <c:formatCode>0.0</c:formatCode>
                      <c:ptCount val="25"/>
                      <c:pt idx="0">
                        <c:v>5.4997907000000001</c:v>
                      </c:pt>
                      <c:pt idx="1">
                        <c:v>5.5341877999999998</c:v>
                      </c:pt>
                      <c:pt idx="2">
                        <c:v>5.5621467999999998</c:v>
                      </c:pt>
                      <c:pt idx="3">
                        <c:v>6.4792297000000003</c:v>
                      </c:pt>
                      <c:pt idx="4">
                        <c:v>6.7482651000000002</c:v>
                      </c:pt>
                      <c:pt idx="5">
                        <c:v>6.9086388999999997</c:v>
                      </c:pt>
                      <c:pt idx="6">
                        <c:v>7.8530382999999997</c:v>
                      </c:pt>
                      <c:pt idx="7">
                        <c:v>8.7242277000000001</c:v>
                      </c:pt>
                      <c:pt idx="8">
                        <c:v>9.2848667999999996</c:v>
                      </c:pt>
                      <c:pt idx="9">
                        <c:v>9.7305857000000007</c:v>
                      </c:pt>
                      <c:pt idx="10">
                        <c:v>11.727399500000001</c:v>
                      </c:pt>
                      <c:pt idx="11">
                        <c:v>13.828857599999999</c:v>
                      </c:pt>
                      <c:pt idx="12">
                        <c:v>14.385547799999999</c:v>
                      </c:pt>
                      <c:pt idx="13">
                        <c:v>16.315515900000001</c:v>
                      </c:pt>
                      <c:pt idx="14">
                        <c:v>16.528551</c:v>
                      </c:pt>
                      <c:pt idx="15">
                        <c:v>17.433676599999998</c:v>
                      </c:pt>
                      <c:pt idx="16">
                        <c:v>17.503392999999999</c:v>
                      </c:pt>
                      <c:pt idx="17">
                        <c:v>16.6782219</c:v>
                      </c:pt>
                      <c:pt idx="18">
                        <c:v>14.053845300000001</c:v>
                      </c:pt>
                      <c:pt idx="19">
                        <c:v>12.6233702</c:v>
                      </c:pt>
                      <c:pt idx="20">
                        <c:v>11.525262400000001</c:v>
                      </c:pt>
                      <c:pt idx="21">
                        <c:v>10.4681611</c:v>
                      </c:pt>
                      <c:pt idx="22">
                        <c:v>10.4495059</c:v>
                      </c:pt>
                      <c:pt idx="23">
                        <c:v>9.5307952999999994</c:v>
                      </c:pt>
                      <c:pt idx="24">
                        <c:v>9.0196608999999999</c:v>
                      </c:pt>
                    </c:numCache>
                  </c:numRef>
                </c:yVal>
                <c:smooth val="0"/>
                <c:extLst xmlns:c15="http://schemas.microsoft.com/office/drawing/2012/chart">
                  <c:ext xmlns:c16="http://schemas.microsoft.com/office/drawing/2014/chart" uri="{C3380CC4-5D6E-409C-BE32-E72D297353CC}">
                    <c16:uniqueId val="{00000009-7C36-4544-9524-AB6DD5DEDA7E}"/>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'F8_hist-trends-sex'!$L$1</c15:sqref>
                        </c15:formulaRef>
                      </c:ext>
                    </c:extLst>
                    <c:strCache>
                      <c:ptCount val="1"/>
                      <c:pt idx="0">
                        <c:v>Unspecified male</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'F8_hist-trends-sex'!$L$3:$L$27</c15:sqref>
                        </c15:formulaRef>
                      </c:ext>
                    </c:extLst>
                    <c:numCache>
                      <c:formatCode>0.0</c:formatCode>
                      <c:ptCount val="25"/>
                      <c:pt idx="0">
                        <c:v>18.894064499999999</c:v>
                      </c:pt>
                      <c:pt idx="1">
                        <c:v>17.915337900000001</c:v>
                      </c:pt>
                      <c:pt idx="2">
                        <c:v>17.354096699999999</c:v>
                      </c:pt>
                      <c:pt idx="3">
                        <c:v>17.848319400000001</c:v>
                      </c:pt>
                      <c:pt idx="4">
                        <c:v>16.690584099999999</c:v>
                      </c:pt>
                      <c:pt idx="5">
                        <c:v>14.714746</c:v>
                      </c:pt>
                      <c:pt idx="6">
                        <c:v>15.952564600000001</c:v>
                      </c:pt>
                      <c:pt idx="7">
                        <c:v>16.733977800000002</c:v>
                      </c:pt>
                      <c:pt idx="8">
                        <c:v>14.7662949</c:v>
                      </c:pt>
                      <c:pt idx="9">
                        <c:v>16.5439434</c:v>
                      </c:pt>
                      <c:pt idx="10">
                        <c:v>14.5919936</c:v>
                      </c:pt>
                      <c:pt idx="11">
                        <c:v>13.7008294</c:v>
                      </c:pt>
                      <c:pt idx="12">
                        <c:v>14.4075194</c:v>
                      </c:pt>
                      <c:pt idx="13">
                        <c:v>13.2230375</c:v>
                      </c:pt>
                      <c:pt idx="14">
                        <c:v>12.6526532</c:v>
                      </c:pt>
                      <c:pt idx="15">
                        <c:v>11.44929</c:v>
                      </c:pt>
                      <c:pt idx="16">
                        <c:v>10.7554581</c:v>
                      </c:pt>
                      <c:pt idx="17">
                        <c:v>11.157142</c:v>
                      </c:pt>
                      <c:pt idx="18">
                        <c:v>12.3842377</c:v>
                      </c:pt>
                      <c:pt idx="19">
                        <c:v>11.780512699999999</c:v>
                      </c:pt>
                      <c:pt idx="20">
                        <c:v>12.975221299999999</c:v>
                      </c:pt>
                      <c:pt idx="21">
                        <c:v>12.061818799999999</c:v>
                      </c:pt>
                      <c:pt idx="22">
                        <c:v>11.0440038</c:v>
                      </c:pt>
                      <c:pt idx="23">
                        <c:v>7.9421692000000004</c:v>
                      </c:pt>
                      <c:pt idx="24">
                        <c:v>6.2025172</c:v>
                      </c:pt>
                    </c:numCache>
                  </c:numRef>
                </c:yVal>
                <c:smooth val="0"/>
                <c:extLst xmlns:c15="http://schemas.microsoft.com/office/drawing/2012/chart">
                  <c:ext xmlns:c16="http://schemas.microsoft.com/office/drawing/2014/chart" uri="{C3380CC4-5D6E-409C-BE32-E72D297353CC}">
                    <c16:uniqueId val="{0000000A-7C36-4544-9524-AB6DD5DEDA7E}"/>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'F8_hist-trends-sex'!$M$1</c15:sqref>
                        </c15:formulaRef>
                      </c:ext>
                    </c:extLst>
                    <c:strCache>
                      <c:ptCount val="1"/>
                      <c:pt idx="0">
                        <c:v>Unspecified female</c:v>
                      </c:pt>
                    </c:strCache>
                  </c:strRef>
                </c:tx>
                <c:spPr>
                  <a:ln w="19050" cap="rnd">
                    <a:solidFill>
                      <a:schemeClr val="accent5"/>
                    </a:solidFill>
                    <a:prstDash val="sysDash"/>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'F8_hist-trends-sex'!$M$3:$M$27</c15:sqref>
                        </c15:formulaRef>
                      </c:ext>
                    </c:extLst>
                    <c:numCache>
                      <c:formatCode>0.0</c:formatCode>
                      <c:ptCount val="25"/>
                      <c:pt idx="0">
                        <c:v>7.3832421000000004</c:v>
                      </c:pt>
                      <c:pt idx="1">
                        <c:v>7.6138006000000003</c:v>
                      </c:pt>
                      <c:pt idx="2">
                        <c:v>7.5467086999999999</c:v>
                      </c:pt>
                      <c:pt idx="3">
                        <c:v>7.3473965000000003</c:v>
                      </c:pt>
                      <c:pt idx="4">
                        <c:v>7.7489755999999996</c:v>
                      </c:pt>
                      <c:pt idx="5">
                        <c:v>7.2495539999999998</c:v>
                      </c:pt>
                      <c:pt idx="6">
                        <c:v>8.1010643000000009</c:v>
                      </c:pt>
                      <c:pt idx="7">
                        <c:v>8.6824505999999992</c:v>
                      </c:pt>
                      <c:pt idx="8">
                        <c:v>8.4797434000000003</c:v>
                      </c:pt>
                      <c:pt idx="9">
                        <c:v>9.0302579999999999</c:v>
                      </c:pt>
                      <c:pt idx="10">
                        <c:v>8.2813674000000006</c:v>
                      </c:pt>
                      <c:pt idx="11">
                        <c:v>8.3036264000000006</c:v>
                      </c:pt>
                      <c:pt idx="12">
                        <c:v>7.6997099999999996</c:v>
                      </c:pt>
                      <c:pt idx="13">
                        <c:v>8.0736977000000003</c:v>
                      </c:pt>
                      <c:pt idx="14">
                        <c:v>8.2971433999999995</c:v>
                      </c:pt>
                      <c:pt idx="15">
                        <c:v>7.3234019999999997</c:v>
                      </c:pt>
                      <c:pt idx="16">
                        <c:v>8.0181802999999991</c:v>
                      </c:pt>
                      <c:pt idx="17">
                        <c:v>7.0287170999999997</c:v>
                      </c:pt>
                      <c:pt idx="18">
                        <c:v>7.8043585000000002</c:v>
                      </c:pt>
                      <c:pt idx="19">
                        <c:v>7.5129902</c:v>
                      </c:pt>
                      <c:pt idx="20">
                        <c:v>7.8356389999999996</c:v>
                      </c:pt>
                      <c:pt idx="21">
                        <c:v>8.2377508000000006</c:v>
                      </c:pt>
                      <c:pt idx="22">
                        <c:v>8.1919632999999994</c:v>
                      </c:pt>
                      <c:pt idx="23">
                        <c:v>5.6397544000000002</c:v>
                      </c:pt>
                      <c:pt idx="24">
                        <c:v>4.7803880999999997</c:v>
                      </c:pt>
                    </c:numCache>
                  </c:numRef>
                </c:yVal>
                <c:smooth val="0"/>
                <c:extLst xmlns:c15="http://schemas.microsoft.com/office/drawing/2012/chart">
                  <c:ext xmlns:c16="http://schemas.microsoft.com/office/drawing/2014/chart" uri="{C3380CC4-5D6E-409C-BE32-E72D297353CC}">
                    <c16:uniqueId val="{0000000B-7C36-4544-9524-AB6DD5DEDA7E}"/>
                  </c:ext>
                </c:extLst>
              </c15:ser>
            </c15:filteredScatterSeries>
          </c:ext>
        </c:extLst>
      </c:scatterChart>
      <c:valAx>
        <c:axId val="645997368"/>
        <c:scaling>
          <c:orientation val="minMax"/>
          <c:max val="2016"/>
          <c:min val="199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 of diagnosis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8928"/>
        <c:crosses val="autoZero"/>
        <c:crossBetween val="midCat"/>
        <c:majorUnit val="1"/>
      </c:valAx>
      <c:valAx>
        <c:axId val="646018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ASIR (per 100,000)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9973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2"/>
          <c:order val="2"/>
          <c:tx>
            <c:strRef>
              <c:f>'F8_hist-trends-sex'!$D$1</c:f>
              <c:strCache>
                <c:ptCount val="1"/>
                <c:pt idx="0">
                  <c:v>Adenocarcinoma male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'F8_hist-trends-sex'!$D$3:$D$27</c:f>
              <c:numCache>
                <c:formatCode>0.0</c:formatCode>
                <c:ptCount val="25"/>
                <c:pt idx="0">
                  <c:v>24.021382500000001</c:v>
                </c:pt>
                <c:pt idx="1">
                  <c:v>23.245504100000002</c:v>
                </c:pt>
                <c:pt idx="2">
                  <c:v>23.395623199999999</c:v>
                </c:pt>
                <c:pt idx="3">
                  <c:v>23.5744337</c:v>
                </c:pt>
                <c:pt idx="4">
                  <c:v>22.160478099999999</c:v>
                </c:pt>
                <c:pt idx="5">
                  <c:v>23.037428200000001</c:v>
                </c:pt>
                <c:pt idx="6">
                  <c:v>22.9534971</c:v>
                </c:pt>
                <c:pt idx="7">
                  <c:v>22.8055293</c:v>
                </c:pt>
                <c:pt idx="8">
                  <c:v>21.952004800000001</c:v>
                </c:pt>
                <c:pt idx="9">
                  <c:v>22.189959300000002</c:v>
                </c:pt>
                <c:pt idx="10">
                  <c:v>20.628998200000002</c:v>
                </c:pt>
                <c:pt idx="11">
                  <c:v>19.466784499999999</c:v>
                </c:pt>
                <c:pt idx="12">
                  <c:v>20.114718199999999</c:v>
                </c:pt>
                <c:pt idx="13">
                  <c:v>19.711971399999999</c:v>
                </c:pt>
                <c:pt idx="14">
                  <c:v>19.234318900000002</c:v>
                </c:pt>
                <c:pt idx="15">
                  <c:v>19.553102899999999</c:v>
                </c:pt>
                <c:pt idx="16">
                  <c:v>20.036562700000001</c:v>
                </c:pt>
                <c:pt idx="17">
                  <c:v>20.444830400000001</c:v>
                </c:pt>
                <c:pt idx="18">
                  <c:v>23.635182199999999</c:v>
                </c:pt>
                <c:pt idx="19">
                  <c:v>24.329605300000001</c:v>
                </c:pt>
                <c:pt idx="20">
                  <c:v>27.009594499999999</c:v>
                </c:pt>
                <c:pt idx="21">
                  <c:v>26.5826326</c:v>
                </c:pt>
                <c:pt idx="22">
                  <c:v>27.4935969</c:v>
                </c:pt>
                <c:pt idx="23">
                  <c:v>26.299407299999999</c:v>
                </c:pt>
                <c:pt idx="24">
                  <c:v>26.4752467</c:v>
                </c:pt>
              </c:numCache>
            </c:numRef>
          </c:yVal>
          <c:smooth val="0"/>
          <c:extLst>
            <c:ext xmlns:c16="http://schemas.microsoft.com/office/drawing/2014/chart" uri="{C3380CC4-5D6E-409C-BE32-E72D297353CC}">
              <c16:uniqueId val="{00000002-7C36-4544-9524-AB6DD5DEDA7E}"/>
            </c:ext>
          </c:extLst>
        </c:ser>
        <c:ser>
          <c:idx val="3"/>
          <c:order val="3"/>
          <c:tx>
            <c:strRef>
              <c:f>'F8_hist-trends-sex'!$E$1</c:f>
              <c:strCache>
                <c:ptCount val="1"/>
                <c:pt idx="0">
                  <c:v>Adenocarcinoma female</c:v>
                </c:pt>
              </c:strCache>
            </c:strRef>
          </c:tx>
          <c:spPr>
            <a:ln w="19050" cap="rnd">
              <a:solidFill>
                <a:schemeClr val="accent2"/>
              </a:solidFill>
              <a:prstDash val="sysDash"/>
              <a:round/>
            </a:ln>
            <a:effectLst/>
          </c:spPr>
          <c:marker>
            <c:symbol val="circle"/>
            <c:size val="5"/>
            <c:spPr>
              <a:solidFill>
                <a:schemeClr val="accent2"/>
              </a:solidFill>
              <a:ln w="9525">
                <a:solidFill>
                  <a:schemeClr val="accent2"/>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'F8_hist-trends-sex'!$E$3:$E$27</c:f>
              <c:numCache>
                <c:formatCode>0.0</c:formatCode>
                <c:ptCount val="25"/>
                <c:pt idx="0">
                  <c:v>17.405920299999998</c:v>
                </c:pt>
                <c:pt idx="1">
                  <c:v>16.803174899999998</c:v>
                </c:pt>
                <c:pt idx="2">
                  <c:v>16.462585499999999</c:v>
                </c:pt>
                <c:pt idx="3">
                  <c:v>17.460007300000001</c:v>
                </c:pt>
                <c:pt idx="4">
                  <c:v>18.109948500000002</c:v>
                </c:pt>
                <c:pt idx="5">
                  <c:v>17.790442899999999</c:v>
                </c:pt>
                <c:pt idx="6">
                  <c:v>19.3579276</c:v>
                </c:pt>
                <c:pt idx="7">
                  <c:v>18.802223600000001</c:v>
                </c:pt>
                <c:pt idx="8">
                  <c:v>18.987891699999999</c:v>
                </c:pt>
                <c:pt idx="9">
                  <c:v>19.075915200000001</c:v>
                </c:pt>
                <c:pt idx="10">
                  <c:v>18.824850000000001</c:v>
                </c:pt>
                <c:pt idx="11">
                  <c:v>17.592838100000002</c:v>
                </c:pt>
                <c:pt idx="12">
                  <c:v>18.907095600000002</c:v>
                </c:pt>
                <c:pt idx="13">
                  <c:v>19.0849072</c:v>
                </c:pt>
                <c:pt idx="14">
                  <c:v>19.436851300000001</c:v>
                </c:pt>
                <c:pt idx="15">
                  <c:v>20.120316800000001</c:v>
                </c:pt>
                <c:pt idx="16">
                  <c:v>19.5230791</c:v>
                </c:pt>
                <c:pt idx="17">
                  <c:v>20.729948400000001</c:v>
                </c:pt>
                <c:pt idx="18">
                  <c:v>23.564670499999998</c:v>
                </c:pt>
                <c:pt idx="19">
                  <c:v>25.197464</c:v>
                </c:pt>
                <c:pt idx="20">
                  <c:v>27.700793600000001</c:v>
                </c:pt>
                <c:pt idx="21">
                  <c:v>28.634989699999998</c:v>
                </c:pt>
                <c:pt idx="22">
                  <c:v>29.3979213</c:v>
                </c:pt>
                <c:pt idx="23">
                  <c:v>28.643142099999999</c:v>
                </c:pt>
                <c:pt idx="24">
                  <c:v>29.21199</c:v>
                </c:pt>
              </c:numCache>
            </c:numRef>
          </c:yVal>
          <c:smooth val="0"/>
          <c:extLst>
            <c:ext xmlns:c16="http://schemas.microsoft.com/office/drawing/2014/chart" uri="{C3380CC4-5D6E-409C-BE32-E72D297353CC}">
              <c16:uniqueId val="{00000003-7C36-4544-9524-AB6DD5DEDA7E}"/>
            </c:ext>
          </c:extLst>
        </c:ser>
        <c:dLbls>
          <c:showLegendKey val="0"/>
          <c:showVal val="0"/>
          <c:showCatName val="0"/>
          <c:showSerName val="0"/>
          <c:showPercent val="0"/>
          <c:showBubbleSize val="0"/>
        </c:dLbls>
        <c:axId val="646018536"/>
        <c:axId val="646014224"/>
        <c:extLst>
          <c:ext xmlns:c15="http://schemas.microsoft.com/office/drawing/2012/chart" uri="{02D57815-91ED-43cb-92C2-25804820EDAC}">
            <c15:filteredScatterSeries>
              <c15:ser>
                <c:idx val="0"/>
                <c:order val="0"/>
                <c:tx>
                  <c:strRef>
                    <c:extLst>
                      <c:ext uri="{02D57815-91ED-43cb-92C2-25804820EDAC}">
                        <c15:formulaRef>
                          <c15:sqref>'F8_hist-trends-sex'!$B$1</c15:sqref>
                        </c15:formulaRef>
                      </c:ext>
                    </c:extLst>
                    <c:strCache>
                      <c:ptCount val="1"/>
                      <c:pt idx="0">
                        <c:v>Squamous cell carcinoma male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c:ext uri="{02D57815-91ED-43cb-92C2-25804820EDAC}">
                        <c15:formulaRef>
                          <c15:sqref>'F8_hist-trends-sex'!$B$3:$B$27</c15:sqref>
                        </c15:formulaRef>
                      </c:ext>
                    </c:extLst>
                    <c:numCache>
                      <c:formatCode>0.0</c:formatCode>
                      <c:ptCount val="25"/>
                      <c:pt idx="0">
                        <c:v>31.5547608</c:v>
                      </c:pt>
                      <c:pt idx="1">
                        <c:v>30.892546200000002</c:v>
                      </c:pt>
                      <c:pt idx="2">
                        <c:v>26.904204499999999</c:v>
                      </c:pt>
                      <c:pt idx="3">
                        <c:v>26.819538699999999</c:v>
                      </c:pt>
                      <c:pt idx="4">
                        <c:v>25.512850499999999</c:v>
                      </c:pt>
                      <c:pt idx="5">
                        <c:v>24.609237700000001</c:v>
                      </c:pt>
                      <c:pt idx="6">
                        <c:v>23.412865799999999</c:v>
                      </c:pt>
                      <c:pt idx="7">
                        <c:v>22.495402500000001</c:v>
                      </c:pt>
                      <c:pt idx="8">
                        <c:v>21.266519200000001</c:v>
                      </c:pt>
                      <c:pt idx="9">
                        <c:v>20.7794244</c:v>
                      </c:pt>
                      <c:pt idx="10">
                        <c:v>19.725658299999999</c:v>
                      </c:pt>
                      <c:pt idx="11">
                        <c:v>18.2819194</c:v>
                      </c:pt>
                      <c:pt idx="12">
                        <c:v>17.2758611</c:v>
                      </c:pt>
                      <c:pt idx="13">
                        <c:v>16.714479799999999</c:v>
                      </c:pt>
                      <c:pt idx="14">
                        <c:v>16.428015899999998</c:v>
                      </c:pt>
                      <c:pt idx="15">
                        <c:v>15.8929619</c:v>
                      </c:pt>
                      <c:pt idx="16">
                        <c:v>14.3751535</c:v>
                      </c:pt>
                      <c:pt idx="17">
                        <c:v>15.504867000000001</c:v>
                      </c:pt>
                      <c:pt idx="18">
                        <c:v>16.501131999999998</c:v>
                      </c:pt>
                      <c:pt idx="19">
                        <c:v>15.7735389</c:v>
                      </c:pt>
                      <c:pt idx="20">
                        <c:v>15.989962800000001</c:v>
                      </c:pt>
                      <c:pt idx="21">
                        <c:v>15.4934601</c:v>
                      </c:pt>
                      <c:pt idx="22">
                        <c:v>15.578962000000001</c:v>
                      </c:pt>
                      <c:pt idx="23">
                        <c:v>15.1306253</c:v>
                      </c:pt>
                      <c:pt idx="24">
                        <c:v>14.3948442</c:v>
                      </c:pt>
                    </c:numCache>
                  </c:numRef>
                </c:yVal>
                <c:smooth val="0"/>
                <c:extLst>
                  <c:ext xmlns:c16="http://schemas.microsoft.com/office/drawing/2014/chart" uri="{C3380CC4-5D6E-409C-BE32-E72D297353CC}">
                    <c16:uniqueId val="{00000000-7C36-4544-9524-AB6DD5DEDA7E}"/>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'F8_hist-trends-sex'!$C$1</c15:sqref>
                        </c15:formulaRef>
                      </c:ext>
                    </c:extLst>
                    <c:strCache>
                      <c:ptCount val="1"/>
                      <c:pt idx="0">
                        <c:v>Squamous cell  carcinoma female</c:v>
                      </c:pt>
                    </c:strCache>
                  </c:strRef>
                </c:tx>
                <c:spPr>
                  <a:ln w="19050" cap="rnd">
                    <a:solidFill>
                      <a:schemeClr val="accent1"/>
                    </a:solidFill>
                    <a:prstDash val="sysDash"/>
                    <a:round/>
                  </a:ln>
                  <a:effectLst/>
                </c:spPr>
                <c:marker>
                  <c:symbol val="circle"/>
                  <c:size val="5"/>
                  <c:spPr>
                    <a:solidFill>
                      <a:schemeClr val="accent1"/>
                    </a:solidFill>
                    <a:ln w="9525">
                      <a:solidFill>
                        <a:schemeClr val="accent1">
                          <a:alpha val="96000"/>
                        </a:schemeClr>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'F8_hist-trends-sex'!$C$3:$C$27</c15:sqref>
                        </c15:formulaRef>
                      </c:ext>
                    </c:extLst>
                    <c:numCache>
                      <c:formatCode>0.0</c:formatCode>
                      <c:ptCount val="25"/>
                      <c:pt idx="0">
                        <c:v>8.5631178000000006</c:v>
                      </c:pt>
                      <c:pt idx="1">
                        <c:v>8.6207993999999992</c:v>
                      </c:pt>
                      <c:pt idx="2">
                        <c:v>8.7437328999999995</c:v>
                      </c:pt>
                      <c:pt idx="3">
                        <c:v>8.8338908000000007</c:v>
                      </c:pt>
                      <c:pt idx="4">
                        <c:v>8.7027423000000006</c:v>
                      </c:pt>
                      <c:pt idx="5">
                        <c:v>8.6048133999999994</c:v>
                      </c:pt>
                      <c:pt idx="6">
                        <c:v>8.6210710000000006</c:v>
                      </c:pt>
                      <c:pt idx="7">
                        <c:v>7.9268964999999998</c:v>
                      </c:pt>
                      <c:pt idx="8">
                        <c:v>8.3006346000000004</c:v>
                      </c:pt>
                      <c:pt idx="9">
                        <c:v>7.9510192999999996</c:v>
                      </c:pt>
                      <c:pt idx="10">
                        <c:v>7.8077528000000003</c:v>
                      </c:pt>
                      <c:pt idx="11">
                        <c:v>7.5300903999999997</c:v>
                      </c:pt>
                      <c:pt idx="12">
                        <c:v>7.3903821000000001</c:v>
                      </c:pt>
                      <c:pt idx="13">
                        <c:v>7.4103732000000004</c:v>
                      </c:pt>
                      <c:pt idx="14">
                        <c:v>7.5147697000000004</c:v>
                      </c:pt>
                      <c:pt idx="15">
                        <c:v>6.7162607000000003</c:v>
                      </c:pt>
                      <c:pt idx="16">
                        <c:v>6.9782048999999997</c:v>
                      </c:pt>
                      <c:pt idx="17">
                        <c:v>7.408442</c:v>
                      </c:pt>
                      <c:pt idx="18">
                        <c:v>7.7419057000000002</c:v>
                      </c:pt>
                      <c:pt idx="19">
                        <c:v>7.4109676000000002</c:v>
                      </c:pt>
                      <c:pt idx="20">
                        <c:v>8.2146869999999996</c:v>
                      </c:pt>
                      <c:pt idx="21">
                        <c:v>7.7872313999999996</c:v>
                      </c:pt>
                      <c:pt idx="22">
                        <c:v>8.0594037000000007</c:v>
                      </c:pt>
                      <c:pt idx="23">
                        <c:v>7.7730576999999998</c:v>
                      </c:pt>
                      <c:pt idx="24">
                        <c:v>7.5173999</c:v>
                      </c:pt>
                    </c:numCache>
                  </c:numRef>
                </c:yVal>
                <c:smooth val="0"/>
                <c:extLst xmlns:c15="http://schemas.microsoft.com/office/drawing/2012/chart">
                  <c:ext xmlns:c16="http://schemas.microsoft.com/office/drawing/2014/chart" uri="{C3380CC4-5D6E-409C-BE32-E72D297353CC}">
                    <c16:uniqueId val="{00000001-7C36-4544-9524-AB6DD5DEDA7E}"/>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'F8_hist-trends-sex'!$F$1</c15:sqref>
                        </c15:formulaRef>
                      </c:ext>
                    </c:extLst>
                    <c:strCache>
                      <c:ptCount val="1"/>
                      <c:pt idx="0">
                        <c:v>Small cell lung cancer male</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'F8_hist-trends-sex'!$F$3:$F$27</c15:sqref>
                        </c15:formulaRef>
                      </c:ext>
                    </c:extLst>
                    <c:numCache>
                      <c:formatCode>0.0</c:formatCode>
                      <c:ptCount val="25"/>
                      <c:pt idx="0">
                        <c:v>13.597239399999999</c:v>
                      </c:pt>
                      <c:pt idx="1">
                        <c:v>13.609640000000001</c:v>
                      </c:pt>
                      <c:pt idx="2">
                        <c:v>12.688068599999999</c:v>
                      </c:pt>
                      <c:pt idx="3">
                        <c:v>12.194203099999999</c:v>
                      </c:pt>
                      <c:pt idx="4">
                        <c:v>12.321141799999999</c:v>
                      </c:pt>
                      <c:pt idx="5">
                        <c:v>10.936139000000001</c:v>
                      </c:pt>
                      <c:pt idx="6">
                        <c:v>10.894549</c:v>
                      </c:pt>
                      <c:pt idx="7">
                        <c:v>11.120665000000001</c:v>
                      </c:pt>
                      <c:pt idx="8">
                        <c:v>10.957667799999999</c:v>
                      </c:pt>
                      <c:pt idx="9">
                        <c:v>9.4845299999999995</c:v>
                      </c:pt>
                      <c:pt idx="10">
                        <c:v>9.6222954000000005</c:v>
                      </c:pt>
                      <c:pt idx="11">
                        <c:v>9.7313106000000005</c:v>
                      </c:pt>
                      <c:pt idx="12">
                        <c:v>9.1222566</c:v>
                      </c:pt>
                      <c:pt idx="13">
                        <c:v>8.5386524999999995</c:v>
                      </c:pt>
                      <c:pt idx="14">
                        <c:v>8.6320312000000001</c:v>
                      </c:pt>
                      <c:pt idx="15">
                        <c:v>8.5148255000000006</c:v>
                      </c:pt>
                      <c:pt idx="16">
                        <c:v>8.7949488999999996</c:v>
                      </c:pt>
                      <c:pt idx="17">
                        <c:v>8.8223113000000009</c:v>
                      </c:pt>
                      <c:pt idx="18">
                        <c:v>8.5207639000000004</c:v>
                      </c:pt>
                      <c:pt idx="19">
                        <c:v>8.0989488999999999</c:v>
                      </c:pt>
                      <c:pt idx="20">
                        <c:v>7.7306429999999997</c:v>
                      </c:pt>
                      <c:pt idx="21">
                        <c:v>7.4201462999999999</c:v>
                      </c:pt>
                      <c:pt idx="22">
                        <c:v>7.5543753999999996</c:v>
                      </c:pt>
                      <c:pt idx="23">
                        <c:v>7.2709384999999997</c:v>
                      </c:pt>
                      <c:pt idx="24">
                        <c:v>6.8105969000000002</c:v>
                      </c:pt>
                    </c:numCache>
                  </c:numRef>
                </c:yVal>
                <c:smooth val="0"/>
                <c:extLst xmlns:c15="http://schemas.microsoft.com/office/drawing/2012/chart">
                  <c:ext xmlns:c16="http://schemas.microsoft.com/office/drawing/2014/chart" uri="{C3380CC4-5D6E-409C-BE32-E72D297353CC}">
                    <c16:uniqueId val="{00000004-7C36-4544-9524-AB6DD5DEDA7E}"/>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'F8_hist-trends-sex'!$G$1</c15:sqref>
                        </c15:formulaRef>
                      </c:ext>
                    </c:extLst>
                    <c:strCache>
                      <c:ptCount val="1"/>
                      <c:pt idx="0">
                        <c:v>Small cell  lung cancer female</c:v>
                      </c:pt>
                    </c:strCache>
                  </c:strRef>
                </c:tx>
                <c:spPr>
                  <a:ln w="19050" cap="rnd">
                    <a:solidFill>
                      <a:schemeClr val="accent3"/>
                    </a:solidFill>
                    <a:prstDash val="sysDash"/>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'F8_hist-trends-sex'!$G$3:$G$27</c15:sqref>
                        </c15:formulaRef>
                      </c:ext>
                    </c:extLst>
                    <c:numCache>
                      <c:formatCode>0.0</c:formatCode>
                      <c:ptCount val="25"/>
                      <c:pt idx="0">
                        <c:v>8.0926769000000007</c:v>
                      </c:pt>
                      <c:pt idx="1">
                        <c:v>8.5467975000000003</c:v>
                      </c:pt>
                      <c:pt idx="2">
                        <c:v>7.8694474000000003</c:v>
                      </c:pt>
                      <c:pt idx="3">
                        <c:v>8.0282658999999992</c:v>
                      </c:pt>
                      <c:pt idx="4">
                        <c:v>8.0894539000000005</c:v>
                      </c:pt>
                      <c:pt idx="5">
                        <c:v>8.5968339999999994</c:v>
                      </c:pt>
                      <c:pt idx="6">
                        <c:v>8.0361119999999993</c:v>
                      </c:pt>
                      <c:pt idx="7">
                        <c:v>7.5964498999999996</c:v>
                      </c:pt>
                      <c:pt idx="8">
                        <c:v>7.7542625000000003</c:v>
                      </c:pt>
                      <c:pt idx="9">
                        <c:v>7.7317726000000002</c:v>
                      </c:pt>
                      <c:pt idx="10">
                        <c:v>7.6640658000000004</c:v>
                      </c:pt>
                      <c:pt idx="11">
                        <c:v>6.8942300000000003</c:v>
                      </c:pt>
                      <c:pt idx="12">
                        <c:v>7.2399155000000004</c:v>
                      </c:pt>
                      <c:pt idx="13">
                        <c:v>7.3222911000000002</c:v>
                      </c:pt>
                      <c:pt idx="14">
                        <c:v>6.9120163999999997</c:v>
                      </c:pt>
                      <c:pt idx="15">
                        <c:v>7.0117944999999997</c:v>
                      </c:pt>
                      <c:pt idx="16">
                        <c:v>6.9035520999999997</c:v>
                      </c:pt>
                      <c:pt idx="17">
                        <c:v>7.0917517999999999</c:v>
                      </c:pt>
                      <c:pt idx="18">
                        <c:v>6.9958672000000002</c:v>
                      </c:pt>
                      <c:pt idx="19">
                        <c:v>7.2815536999999999</c:v>
                      </c:pt>
                      <c:pt idx="20">
                        <c:v>6.8529131000000003</c:v>
                      </c:pt>
                      <c:pt idx="21">
                        <c:v>6.6937515000000003</c:v>
                      </c:pt>
                      <c:pt idx="22">
                        <c:v>6.9767723000000004</c:v>
                      </c:pt>
                      <c:pt idx="23">
                        <c:v>6.6459508999999999</c:v>
                      </c:pt>
                      <c:pt idx="24">
                        <c:v>5.9878163000000004</c:v>
                      </c:pt>
                    </c:numCache>
                  </c:numRef>
                </c:yVal>
                <c:smooth val="0"/>
                <c:extLst xmlns:c15="http://schemas.microsoft.com/office/drawing/2012/chart">
                  <c:ext xmlns:c16="http://schemas.microsoft.com/office/drawing/2014/chart" uri="{C3380CC4-5D6E-409C-BE32-E72D297353CC}">
                    <c16:uniqueId val="{00000005-7C36-4544-9524-AB6DD5DEDA7E}"/>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'F8_hist-trends-sex'!$H$1</c15:sqref>
                        </c15:formulaRef>
                      </c:ext>
                    </c:extLst>
                    <c:strCache>
                      <c:ptCount val="1"/>
                      <c:pt idx="0">
                        <c:v>Large cell  carcinoma male</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'F8_hist-trends-sex'!$H$3:$H$27</c15:sqref>
                        </c15:formulaRef>
                      </c:ext>
                    </c:extLst>
                    <c:numCache>
                      <c:formatCode>0.0</c:formatCode>
                      <c:ptCount val="25"/>
                      <c:pt idx="0">
                        <c:v>9.8225166999999995</c:v>
                      </c:pt>
                      <c:pt idx="1">
                        <c:v>9.7167560999999996</c:v>
                      </c:pt>
                      <c:pt idx="2">
                        <c:v>9.5201595000000001</c:v>
                      </c:pt>
                      <c:pt idx="3">
                        <c:v>8.8891565999999997</c:v>
                      </c:pt>
                      <c:pt idx="4">
                        <c:v>9.1786712999999995</c:v>
                      </c:pt>
                      <c:pt idx="5">
                        <c:v>8.1026471999999998</c:v>
                      </c:pt>
                      <c:pt idx="6">
                        <c:v>7.7630514000000002</c:v>
                      </c:pt>
                      <c:pt idx="7">
                        <c:v>7.0635744999999996</c:v>
                      </c:pt>
                      <c:pt idx="8">
                        <c:v>6.3398007999999999</c:v>
                      </c:pt>
                      <c:pt idx="9">
                        <c:v>5.4251645000000002</c:v>
                      </c:pt>
                      <c:pt idx="10">
                        <c:v>3.843426</c:v>
                      </c:pt>
                      <c:pt idx="11">
                        <c:v>2.6524165000000002</c:v>
                      </c:pt>
                      <c:pt idx="12">
                        <c:v>2.5407856</c:v>
                      </c:pt>
                      <c:pt idx="13">
                        <c:v>2.2346094999999999</c:v>
                      </c:pt>
                      <c:pt idx="14">
                        <c:v>1.7982412999999999</c:v>
                      </c:pt>
                      <c:pt idx="15">
                        <c:v>1.9905687000000001</c:v>
                      </c:pt>
                      <c:pt idx="16">
                        <c:v>1.2276355000000001</c:v>
                      </c:pt>
                      <c:pt idx="17">
                        <c:v>1.3339335999999999</c:v>
                      </c:pt>
                      <c:pt idx="18">
                        <c:v>1.2417541999999999</c:v>
                      </c:pt>
                      <c:pt idx="19">
                        <c:v>1.0206237</c:v>
                      </c:pt>
                      <c:pt idx="20">
                        <c:v>0.77659699999999998</c:v>
                      </c:pt>
                      <c:pt idx="21">
                        <c:v>0.60867830000000001</c:v>
                      </c:pt>
                      <c:pt idx="22">
                        <c:v>0.59326159999999994</c:v>
                      </c:pt>
                      <c:pt idx="23">
                        <c:v>0.46910879999999999</c:v>
                      </c:pt>
                      <c:pt idx="24">
                        <c:v>0.4094314</c:v>
                      </c:pt>
                    </c:numCache>
                  </c:numRef>
                </c:yVal>
                <c:smooth val="0"/>
                <c:extLst xmlns:c15="http://schemas.microsoft.com/office/drawing/2012/chart">
                  <c:ext xmlns:c16="http://schemas.microsoft.com/office/drawing/2014/chart" uri="{C3380CC4-5D6E-409C-BE32-E72D297353CC}">
                    <c16:uniqueId val="{00000006-7C36-4544-9524-AB6DD5DEDA7E}"/>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'F8_hist-trends-sex'!$I$1</c15:sqref>
                        </c15:formulaRef>
                      </c:ext>
                    </c:extLst>
                    <c:strCache>
                      <c:ptCount val="1"/>
                      <c:pt idx="0">
                        <c:v>Large cell  carcinoma female</c:v>
                      </c:pt>
                    </c:strCache>
                  </c:strRef>
                </c:tx>
                <c:spPr>
                  <a:ln w="19050" cap="rnd">
                    <a:solidFill>
                      <a:schemeClr val="accent4"/>
                    </a:solidFill>
                    <a:prstDash val="sysDash"/>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'F8_hist-trends-sex'!$I$3:$I$27</c15:sqref>
                        </c15:formulaRef>
                      </c:ext>
                    </c:extLst>
                    <c:numCache>
                      <c:formatCode>0.0</c:formatCode>
                      <c:ptCount val="25"/>
                      <c:pt idx="0">
                        <c:v>4.6726536999999997</c:v>
                      </c:pt>
                      <c:pt idx="1">
                        <c:v>5.2066131999999996</c:v>
                      </c:pt>
                      <c:pt idx="2">
                        <c:v>4.6247727999999997</c:v>
                      </c:pt>
                      <c:pt idx="3">
                        <c:v>4.8361926000000004</c:v>
                      </c:pt>
                      <c:pt idx="4">
                        <c:v>4.8146652999999997</c:v>
                      </c:pt>
                      <c:pt idx="5">
                        <c:v>5.0051747999999998</c:v>
                      </c:pt>
                      <c:pt idx="6">
                        <c:v>4.5831030999999998</c:v>
                      </c:pt>
                      <c:pt idx="7">
                        <c:v>4.0058730000000002</c:v>
                      </c:pt>
                      <c:pt idx="8">
                        <c:v>4.4181195999999998</c:v>
                      </c:pt>
                      <c:pt idx="9">
                        <c:v>3.4392716000000001</c:v>
                      </c:pt>
                      <c:pt idx="10">
                        <c:v>2.7142200999999999</c:v>
                      </c:pt>
                      <c:pt idx="11">
                        <c:v>2.1789809</c:v>
                      </c:pt>
                      <c:pt idx="12">
                        <c:v>1.9133762999999999</c:v>
                      </c:pt>
                      <c:pt idx="13">
                        <c:v>1.6465358000000001</c:v>
                      </c:pt>
                      <c:pt idx="14">
                        <c:v>1.2005148999999999</c:v>
                      </c:pt>
                      <c:pt idx="15">
                        <c:v>1.11538</c:v>
                      </c:pt>
                      <c:pt idx="16">
                        <c:v>1.0596454</c:v>
                      </c:pt>
                      <c:pt idx="17">
                        <c:v>0.92711299999999996</c:v>
                      </c:pt>
                      <c:pt idx="18">
                        <c:v>0.97211040000000004</c:v>
                      </c:pt>
                      <c:pt idx="19">
                        <c:v>0.66631220000000002</c:v>
                      </c:pt>
                      <c:pt idx="20">
                        <c:v>0.5020502</c:v>
                      </c:pt>
                      <c:pt idx="21">
                        <c:v>0.41004230000000003</c:v>
                      </c:pt>
                      <c:pt idx="22">
                        <c:v>0.33739770000000002</c:v>
                      </c:pt>
                      <c:pt idx="23">
                        <c:v>0.36678759999999999</c:v>
                      </c:pt>
                      <c:pt idx="24">
                        <c:v>0.33818150000000002</c:v>
                      </c:pt>
                    </c:numCache>
                  </c:numRef>
                </c:yVal>
                <c:smooth val="0"/>
                <c:extLst xmlns:c15="http://schemas.microsoft.com/office/drawing/2012/chart">
                  <c:ext xmlns:c16="http://schemas.microsoft.com/office/drawing/2014/chart" uri="{C3380CC4-5D6E-409C-BE32-E72D297353CC}">
                    <c16:uniqueId val="{00000007-7C36-4544-9524-AB6DD5DEDA7E}"/>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'F8_hist-trends-sex'!$J$1</c15:sqref>
                        </c15:formulaRef>
                      </c:ext>
                    </c:extLst>
                    <c:strCache>
                      <c:ptCount val="1"/>
                      <c:pt idx="0">
                        <c:v>Non–small cell lung cancer, NOS male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'F8_hist-trends-sex'!$J$3:$J$27</c15:sqref>
                        </c15:formulaRef>
                      </c:ext>
                    </c:extLst>
                    <c:numCache>
                      <c:formatCode>0.0</c:formatCode>
                      <c:ptCount val="25"/>
                      <c:pt idx="0">
                        <c:v>11.325283499999999</c:v>
                      </c:pt>
                      <c:pt idx="1">
                        <c:v>12.334212000000001</c:v>
                      </c:pt>
                      <c:pt idx="2">
                        <c:v>11.6808283</c:v>
                      </c:pt>
                      <c:pt idx="3">
                        <c:v>11.765583599999999</c:v>
                      </c:pt>
                      <c:pt idx="4">
                        <c:v>12.657819399999999</c:v>
                      </c:pt>
                      <c:pt idx="5">
                        <c:v>12.810557599999999</c:v>
                      </c:pt>
                      <c:pt idx="6">
                        <c:v>14.2081128</c:v>
                      </c:pt>
                      <c:pt idx="7">
                        <c:v>14.8969456</c:v>
                      </c:pt>
                      <c:pt idx="8">
                        <c:v>14.590307299999999</c:v>
                      </c:pt>
                      <c:pt idx="9">
                        <c:v>14.7719778</c:v>
                      </c:pt>
                      <c:pt idx="10">
                        <c:v>18.272455399999998</c:v>
                      </c:pt>
                      <c:pt idx="11">
                        <c:v>20.573054599999999</c:v>
                      </c:pt>
                      <c:pt idx="12">
                        <c:v>20.539647899999999</c:v>
                      </c:pt>
                      <c:pt idx="13">
                        <c:v>23.0810022</c:v>
                      </c:pt>
                      <c:pt idx="14">
                        <c:v>23.56493</c:v>
                      </c:pt>
                      <c:pt idx="15">
                        <c:v>24.620517599999999</c:v>
                      </c:pt>
                      <c:pt idx="16">
                        <c:v>23.590141599999999</c:v>
                      </c:pt>
                      <c:pt idx="17">
                        <c:v>22.025310399999999</c:v>
                      </c:pt>
                      <c:pt idx="18">
                        <c:v>18.1488671</c:v>
                      </c:pt>
                      <c:pt idx="19">
                        <c:v>16.4142388</c:v>
                      </c:pt>
                      <c:pt idx="20">
                        <c:v>14.527587499999999</c:v>
                      </c:pt>
                      <c:pt idx="21">
                        <c:v>13.2829514</c:v>
                      </c:pt>
                      <c:pt idx="22">
                        <c:v>13.135436500000001</c:v>
                      </c:pt>
                      <c:pt idx="23">
                        <c:v>11.7019634</c:v>
                      </c:pt>
                      <c:pt idx="24">
                        <c:v>11.3459971</c:v>
                      </c:pt>
                    </c:numCache>
                  </c:numRef>
                </c:yVal>
                <c:smooth val="0"/>
                <c:extLst xmlns:c15="http://schemas.microsoft.com/office/drawing/2012/chart">
                  <c:ext xmlns:c16="http://schemas.microsoft.com/office/drawing/2014/chart" uri="{C3380CC4-5D6E-409C-BE32-E72D297353CC}">
                    <c16:uniqueId val="{00000008-7C36-4544-9524-AB6DD5DEDA7E}"/>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'F8_hist-trends-sex'!$K$1</c15:sqref>
                        </c15:formulaRef>
                      </c:ext>
                    </c:extLst>
                    <c:strCache>
                      <c:ptCount val="1"/>
                      <c:pt idx="0">
                        <c:v>Non–small cell lung cancer, NOS female</c:v>
                      </c:pt>
                    </c:strCache>
                  </c:strRef>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'F8_hist-trends-sex'!$K$3:$K$27</c15:sqref>
                        </c15:formulaRef>
                      </c:ext>
                    </c:extLst>
                    <c:numCache>
                      <c:formatCode>0.0</c:formatCode>
                      <c:ptCount val="25"/>
                      <c:pt idx="0">
                        <c:v>5.4997907000000001</c:v>
                      </c:pt>
                      <c:pt idx="1">
                        <c:v>5.5341877999999998</c:v>
                      </c:pt>
                      <c:pt idx="2">
                        <c:v>5.5621467999999998</c:v>
                      </c:pt>
                      <c:pt idx="3">
                        <c:v>6.4792297000000003</c:v>
                      </c:pt>
                      <c:pt idx="4">
                        <c:v>6.7482651000000002</c:v>
                      </c:pt>
                      <c:pt idx="5">
                        <c:v>6.9086388999999997</c:v>
                      </c:pt>
                      <c:pt idx="6">
                        <c:v>7.8530382999999997</c:v>
                      </c:pt>
                      <c:pt idx="7">
                        <c:v>8.7242277000000001</c:v>
                      </c:pt>
                      <c:pt idx="8">
                        <c:v>9.2848667999999996</c:v>
                      </c:pt>
                      <c:pt idx="9">
                        <c:v>9.7305857000000007</c:v>
                      </c:pt>
                      <c:pt idx="10">
                        <c:v>11.727399500000001</c:v>
                      </c:pt>
                      <c:pt idx="11">
                        <c:v>13.828857599999999</c:v>
                      </c:pt>
                      <c:pt idx="12">
                        <c:v>14.385547799999999</c:v>
                      </c:pt>
                      <c:pt idx="13">
                        <c:v>16.315515900000001</c:v>
                      </c:pt>
                      <c:pt idx="14">
                        <c:v>16.528551</c:v>
                      </c:pt>
                      <c:pt idx="15">
                        <c:v>17.433676599999998</c:v>
                      </c:pt>
                      <c:pt idx="16">
                        <c:v>17.503392999999999</c:v>
                      </c:pt>
                      <c:pt idx="17">
                        <c:v>16.6782219</c:v>
                      </c:pt>
                      <c:pt idx="18">
                        <c:v>14.053845300000001</c:v>
                      </c:pt>
                      <c:pt idx="19">
                        <c:v>12.6233702</c:v>
                      </c:pt>
                      <c:pt idx="20">
                        <c:v>11.525262400000001</c:v>
                      </c:pt>
                      <c:pt idx="21">
                        <c:v>10.4681611</c:v>
                      </c:pt>
                      <c:pt idx="22">
                        <c:v>10.4495059</c:v>
                      </c:pt>
                      <c:pt idx="23">
                        <c:v>9.5307952999999994</c:v>
                      </c:pt>
                      <c:pt idx="24">
                        <c:v>9.0196608999999999</c:v>
                      </c:pt>
                    </c:numCache>
                  </c:numRef>
                </c:yVal>
                <c:smooth val="0"/>
                <c:extLst xmlns:c15="http://schemas.microsoft.com/office/drawing/2012/chart">
                  <c:ext xmlns:c16="http://schemas.microsoft.com/office/drawing/2014/chart" uri="{C3380CC4-5D6E-409C-BE32-E72D297353CC}">
                    <c16:uniqueId val="{00000009-7C36-4544-9524-AB6DD5DEDA7E}"/>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'F8_hist-trends-sex'!$L$1</c15:sqref>
                        </c15:formulaRef>
                      </c:ext>
                    </c:extLst>
                    <c:strCache>
                      <c:ptCount val="1"/>
                      <c:pt idx="0">
                        <c:v>Unspecified male</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'F8_hist-trends-sex'!$L$3:$L$27</c15:sqref>
                        </c15:formulaRef>
                      </c:ext>
                    </c:extLst>
                    <c:numCache>
                      <c:formatCode>0.0</c:formatCode>
                      <c:ptCount val="25"/>
                      <c:pt idx="0">
                        <c:v>18.894064499999999</c:v>
                      </c:pt>
                      <c:pt idx="1">
                        <c:v>17.915337900000001</c:v>
                      </c:pt>
                      <c:pt idx="2">
                        <c:v>17.354096699999999</c:v>
                      </c:pt>
                      <c:pt idx="3">
                        <c:v>17.848319400000001</c:v>
                      </c:pt>
                      <c:pt idx="4">
                        <c:v>16.690584099999999</c:v>
                      </c:pt>
                      <c:pt idx="5">
                        <c:v>14.714746</c:v>
                      </c:pt>
                      <c:pt idx="6">
                        <c:v>15.952564600000001</c:v>
                      </c:pt>
                      <c:pt idx="7">
                        <c:v>16.733977800000002</c:v>
                      </c:pt>
                      <c:pt idx="8">
                        <c:v>14.7662949</c:v>
                      </c:pt>
                      <c:pt idx="9">
                        <c:v>16.5439434</c:v>
                      </c:pt>
                      <c:pt idx="10">
                        <c:v>14.5919936</c:v>
                      </c:pt>
                      <c:pt idx="11">
                        <c:v>13.7008294</c:v>
                      </c:pt>
                      <c:pt idx="12">
                        <c:v>14.4075194</c:v>
                      </c:pt>
                      <c:pt idx="13">
                        <c:v>13.2230375</c:v>
                      </c:pt>
                      <c:pt idx="14">
                        <c:v>12.6526532</c:v>
                      </c:pt>
                      <c:pt idx="15">
                        <c:v>11.44929</c:v>
                      </c:pt>
                      <c:pt idx="16">
                        <c:v>10.7554581</c:v>
                      </c:pt>
                      <c:pt idx="17">
                        <c:v>11.157142</c:v>
                      </c:pt>
                      <c:pt idx="18">
                        <c:v>12.3842377</c:v>
                      </c:pt>
                      <c:pt idx="19">
                        <c:v>11.780512699999999</c:v>
                      </c:pt>
                      <c:pt idx="20">
                        <c:v>12.975221299999999</c:v>
                      </c:pt>
                      <c:pt idx="21">
                        <c:v>12.061818799999999</c:v>
                      </c:pt>
                      <c:pt idx="22">
                        <c:v>11.0440038</c:v>
                      </c:pt>
                      <c:pt idx="23">
                        <c:v>7.9421692000000004</c:v>
                      </c:pt>
                      <c:pt idx="24">
                        <c:v>6.2025172</c:v>
                      </c:pt>
                    </c:numCache>
                  </c:numRef>
                </c:yVal>
                <c:smooth val="0"/>
                <c:extLst xmlns:c15="http://schemas.microsoft.com/office/drawing/2012/chart">
                  <c:ext xmlns:c16="http://schemas.microsoft.com/office/drawing/2014/chart" uri="{C3380CC4-5D6E-409C-BE32-E72D297353CC}">
                    <c16:uniqueId val="{0000000A-7C36-4544-9524-AB6DD5DEDA7E}"/>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'F8_hist-trends-sex'!$M$1</c15:sqref>
                        </c15:formulaRef>
                      </c:ext>
                    </c:extLst>
                    <c:strCache>
                      <c:ptCount val="1"/>
                      <c:pt idx="0">
                        <c:v>Unspecified female</c:v>
                      </c:pt>
                    </c:strCache>
                  </c:strRef>
                </c:tx>
                <c:spPr>
                  <a:ln w="19050" cap="rnd">
                    <a:solidFill>
                      <a:schemeClr val="accent5"/>
                    </a:solidFill>
                    <a:prstDash val="sysDash"/>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'F8_hist-trends-sex'!$M$3:$M$27</c15:sqref>
                        </c15:formulaRef>
                      </c:ext>
                    </c:extLst>
                    <c:numCache>
                      <c:formatCode>0.0</c:formatCode>
                      <c:ptCount val="25"/>
                      <c:pt idx="0">
                        <c:v>7.3832421000000004</c:v>
                      </c:pt>
                      <c:pt idx="1">
                        <c:v>7.6138006000000003</c:v>
                      </c:pt>
                      <c:pt idx="2">
                        <c:v>7.5467086999999999</c:v>
                      </c:pt>
                      <c:pt idx="3">
                        <c:v>7.3473965000000003</c:v>
                      </c:pt>
                      <c:pt idx="4">
                        <c:v>7.7489755999999996</c:v>
                      </c:pt>
                      <c:pt idx="5">
                        <c:v>7.2495539999999998</c:v>
                      </c:pt>
                      <c:pt idx="6">
                        <c:v>8.1010643000000009</c:v>
                      </c:pt>
                      <c:pt idx="7">
                        <c:v>8.6824505999999992</c:v>
                      </c:pt>
                      <c:pt idx="8">
                        <c:v>8.4797434000000003</c:v>
                      </c:pt>
                      <c:pt idx="9">
                        <c:v>9.0302579999999999</c:v>
                      </c:pt>
                      <c:pt idx="10">
                        <c:v>8.2813674000000006</c:v>
                      </c:pt>
                      <c:pt idx="11">
                        <c:v>8.3036264000000006</c:v>
                      </c:pt>
                      <c:pt idx="12">
                        <c:v>7.6997099999999996</c:v>
                      </c:pt>
                      <c:pt idx="13">
                        <c:v>8.0736977000000003</c:v>
                      </c:pt>
                      <c:pt idx="14">
                        <c:v>8.2971433999999995</c:v>
                      </c:pt>
                      <c:pt idx="15">
                        <c:v>7.3234019999999997</c:v>
                      </c:pt>
                      <c:pt idx="16">
                        <c:v>8.0181802999999991</c:v>
                      </c:pt>
                      <c:pt idx="17">
                        <c:v>7.0287170999999997</c:v>
                      </c:pt>
                      <c:pt idx="18">
                        <c:v>7.8043585000000002</c:v>
                      </c:pt>
                      <c:pt idx="19">
                        <c:v>7.5129902</c:v>
                      </c:pt>
                      <c:pt idx="20">
                        <c:v>7.8356389999999996</c:v>
                      </c:pt>
                      <c:pt idx="21">
                        <c:v>8.2377508000000006</c:v>
                      </c:pt>
                      <c:pt idx="22">
                        <c:v>8.1919632999999994</c:v>
                      </c:pt>
                      <c:pt idx="23">
                        <c:v>5.6397544000000002</c:v>
                      </c:pt>
                      <c:pt idx="24">
                        <c:v>4.7803880999999997</c:v>
                      </c:pt>
                    </c:numCache>
                  </c:numRef>
                </c:yVal>
                <c:smooth val="0"/>
                <c:extLst xmlns:c15="http://schemas.microsoft.com/office/drawing/2012/chart">
                  <c:ext xmlns:c16="http://schemas.microsoft.com/office/drawing/2014/chart" uri="{C3380CC4-5D6E-409C-BE32-E72D297353CC}">
                    <c16:uniqueId val="{0000000B-7C36-4544-9524-AB6DD5DEDA7E}"/>
                  </c:ext>
                </c:extLst>
              </c15:ser>
            </c15:filteredScatterSeries>
          </c:ext>
        </c:extLst>
      </c:scatterChart>
      <c:valAx>
        <c:axId val="646018536"/>
        <c:scaling>
          <c:orientation val="minMax"/>
          <c:max val="2016"/>
          <c:min val="199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 of diagnosis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4224"/>
        <c:crosses val="autoZero"/>
        <c:crossBetween val="midCat"/>
        <c:majorUnit val="1"/>
      </c:valAx>
      <c:valAx>
        <c:axId val="646014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ASIR (per 100,000)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853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4"/>
          <c:order val="4"/>
          <c:tx>
            <c:strRef>
              <c:f>'F8_hist-trends-sex'!$F$1</c:f>
              <c:strCache>
                <c:ptCount val="1"/>
                <c:pt idx="0">
                  <c:v>Small cell lung cancer male</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'F8_hist-trends-sex'!$F$3:$F$27</c:f>
              <c:numCache>
                <c:formatCode>0.0</c:formatCode>
                <c:ptCount val="25"/>
                <c:pt idx="0">
                  <c:v>13.597239399999999</c:v>
                </c:pt>
                <c:pt idx="1">
                  <c:v>13.609640000000001</c:v>
                </c:pt>
                <c:pt idx="2">
                  <c:v>12.688068599999999</c:v>
                </c:pt>
                <c:pt idx="3">
                  <c:v>12.194203099999999</c:v>
                </c:pt>
                <c:pt idx="4">
                  <c:v>12.321141799999999</c:v>
                </c:pt>
                <c:pt idx="5">
                  <c:v>10.936139000000001</c:v>
                </c:pt>
                <c:pt idx="6">
                  <c:v>10.894549</c:v>
                </c:pt>
                <c:pt idx="7">
                  <c:v>11.120665000000001</c:v>
                </c:pt>
                <c:pt idx="8">
                  <c:v>10.957667799999999</c:v>
                </c:pt>
                <c:pt idx="9">
                  <c:v>9.4845299999999995</c:v>
                </c:pt>
                <c:pt idx="10">
                  <c:v>9.6222954000000005</c:v>
                </c:pt>
                <c:pt idx="11">
                  <c:v>9.7313106000000005</c:v>
                </c:pt>
                <c:pt idx="12">
                  <c:v>9.1222566</c:v>
                </c:pt>
                <c:pt idx="13">
                  <c:v>8.5386524999999995</c:v>
                </c:pt>
                <c:pt idx="14">
                  <c:v>8.6320312000000001</c:v>
                </c:pt>
                <c:pt idx="15">
                  <c:v>8.5148255000000006</c:v>
                </c:pt>
                <c:pt idx="16">
                  <c:v>8.7949488999999996</c:v>
                </c:pt>
                <c:pt idx="17">
                  <c:v>8.8223113000000009</c:v>
                </c:pt>
                <c:pt idx="18">
                  <c:v>8.5207639000000004</c:v>
                </c:pt>
                <c:pt idx="19">
                  <c:v>8.0989488999999999</c:v>
                </c:pt>
                <c:pt idx="20">
                  <c:v>7.7306429999999997</c:v>
                </c:pt>
                <c:pt idx="21">
                  <c:v>7.4201462999999999</c:v>
                </c:pt>
                <c:pt idx="22">
                  <c:v>7.5543753999999996</c:v>
                </c:pt>
                <c:pt idx="23">
                  <c:v>7.2709384999999997</c:v>
                </c:pt>
                <c:pt idx="24">
                  <c:v>6.8105969000000002</c:v>
                </c:pt>
              </c:numCache>
            </c:numRef>
          </c:yVal>
          <c:smooth val="0"/>
          <c:extLst>
            <c:ext xmlns:c16="http://schemas.microsoft.com/office/drawing/2014/chart" uri="{C3380CC4-5D6E-409C-BE32-E72D297353CC}">
              <c16:uniqueId val="{00000004-7C36-4544-9524-AB6DD5DEDA7E}"/>
            </c:ext>
          </c:extLst>
        </c:ser>
        <c:ser>
          <c:idx val="5"/>
          <c:order val="5"/>
          <c:tx>
            <c:strRef>
              <c:f>'F8_hist-trends-sex'!$G$1</c:f>
              <c:strCache>
                <c:ptCount val="1"/>
                <c:pt idx="0">
                  <c:v>Small cell  lung cancer female</c:v>
                </c:pt>
              </c:strCache>
            </c:strRef>
          </c:tx>
          <c:spPr>
            <a:ln w="19050" cap="rnd">
              <a:solidFill>
                <a:schemeClr val="accent3"/>
              </a:solidFill>
              <a:prstDash val="sysDash"/>
              <a:round/>
            </a:ln>
            <a:effectLst/>
          </c:spPr>
          <c:marker>
            <c:symbol val="circle"/>
            <c:size val="5"/>
            <c:spPr>
              <a:solidFill>
                <a:schemeClr val="accent3"/>
              </a:solidFill>
              <a:ln w="9525">
                <a:solidFill>
                  <a:schemeClr val="accent3"/>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'F8_hist-trends-sex'!$G$3:$G$27</c:f>
              <c:numCache>
                <c:formatCode>0.0</c:formatCode>
                <c:ptCount val="25"/>
                <c:pt idx="0">
                  <c:v>8.0926769000000007</c:v>
                </c:pt>
                <c:pt idx="1">
                  <c:v>8.5467975000000003</c:v>
                </c:pt>
                <c:pt idx="2">
                  <c:v>7.8694474000000003</c:v>
                </c:pt>
                <c:pt idx="3">
                  <c:v>8.0282658999999992</c:v>
                </c:pt>
                <c:pt idx="4">
                  <c:v>8.0894539000000005</c:v>
                </c:pt>
                <c:pt idx="5">
                  <c:v>8.5968339999999994</c:v>
                </c:pt>
                <c:pt idx="6">
                  <c:v>8.0361119999999993</c:v>
                </c:pt>
                <c:pt idx="7">
                  <c:v>7.5964498999999996</c:v>
                </c:pt>
                <c:pt idx="8">
                  <c:v>7.7542625000000003</c:v>
                </c:pt>
                <c:pt idx="9">
                  <c:v>7.7317726000000002</c:v>
                </c:pt>
                <c:pt idx="10">
                  <c:v>7.6640658000000004</c:v>
                </c:pt>
                <c:pt idx="11">
                  <c:v>6.8942300000000003</c:v>
                </c:pt>
                <c:pt idx="12">
                  <c:v>7.2399155000000004</c:v>
                </c:pt>
                <c:pt idx="13">
                  <c:v>7.3222911000000002</c:v>
                </c:pt>
                <c:pt idx="14">
                  <c:v>6.9120163999999997</c:v>
                </c:pt>
                <c:pt idx="15">
                  <c:v>7.0117944999999997</c:v>
                </c:pt>
                <c:pt idx="16">
                  <c:v>6.9035520999999997</c:v>
                </c:pt>
                <c:pt idx="17">
                  <c:v>7.0917517999999999</c:v>
                </c:pt>
                <c:pt idx="18">
                  <c:v>6.9958672000000002</c:v>
                </c:pt>
                <c:pt idx="19">
                  <c:v>7.2815536999999999</c:v>
                </c:pt>
                <c:pt idx="20">
                  <c:v>6.8529131000000003</c:v>
                </c:pt>
                <c:pt idx="21">
                  <c:v>6.6937515000000003</c:v>
                </c:pt>
                <c:pt idx="22">
                  <c:v>6.9767723000000004</c:v>
                </c:pt>
                <c:pt idx="23">
                  <c:v>6.6459508999999999</c:v>
                </c:pt>
                <c:pt idx="24">
                  <c:v>5.9878163000000004</c:v>
                </c:pt>
              </c:numCache>
            </c:numRef>
          </c:yVal>
          <c:smooth val="0"/>
          <c:extLst>
            <c:ext xmlns:c16="http://schemas.microsoft.com/office/drawing/2014/chart" uri="{C3380CC4-5D6E-409C-BE32-E72D297353CC}">
              <c16:uniqueId val="{00000005-7C36-4544-9524-AB6DD5DEDA7E}"/>
            </c:ext>
          </c:extLst>
        </c:ser>
        <c:dLbls>
          <c:showLegendKey val="0"/>
          <c:showVal val="0"/>
          <c:showCatName val="0"/>
          <c:showSerName val="0"/>
          <c:showPercent val="0"/>
          <c:showBubbleSize val="0"/>
        </c:dLbls>
        <c:axId val="646016576"/>
        <c:axId val="646015792"/>
        <c:extLst>
          <c:ext xmlns:c15="http://schemas.microsoft.com/office/drawing/2012/chart" uri="{02D57815-91ED-43cb-92C2-25804820EDAC}">
            <c15:filteredScatterSeries>
              <c15:ser>
                <c:idx val="0"/>
                <c:order val="0"/>
                <c:tx>
                  <c:strRef>
                    <c:extLst>
                      <c:ext uri="{02D57815-91ED-43cb-92C2-25804820EDAC}">
                        <c15:formulaRef>
                          <c15:sqref>'F8_hist-trends-sex'!$B$1</c15:sqref>
                        </c15:formulaRef>
                      </c:ext>
                    </c:extLst>
                    <c:strCache>
                      <c:ptCount val="1"/>
                      <c:pt idx="0">
                        <c:v>Squamous cell carcinoma male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c:ext uri="{02D57815-91ED-43cb-92C2-25804820EDAC}">
                        <c15:formulaRef>
                          <c15:sqref>'F8_hist-trends-sex'!$B$3:$B$27</c15:sqref>
                        </c15:formulaRef>
                      </c:ext>
                    </c:extLst>
                    <c:numCache>
                      <c:formatCode>0.0</c:formatCode>
                      <c:ptCount val="25"/>
                      <c:pt idx="0">
                        <c:v>31.5547608</c:v>
                      </c:pt>
                      <c:pt idx="1">
                        <c:v>30.892546200000002</c:v>
                      </c:pt>
                      <c:pt idx="2">
                        <c:v>26.904204499999999</c:v>
                      </c:pt>
                      <c:pt idx="3">
                        <c:v>26.819538699999999</c:v>
                      </c:pt>
                      <c:pt idx="4">
                        <c:v>25.512850499999999</c:v>
                      </c:pt>
                      <c:pt idx="5">
                        <c:v>24.609237700000001</c:v>
                      </c:pt>
                      <c:pt idx="6">
                        <c:v>23.412865799999999</c:v>
                      </c:pt>
                      <c:pt idx="7">
                        <c:v>22.495402500000001</c:v>
                      </c:pt>
                      <c:pt idx="8">
                        <c:v>21.266519200000001</c:v>
                      </c:pt>
                      <c:pt idx="9">
                        <c:v>20.7794244</c:v>
                      </c:pt>
                      <c:pt idx="10">
                        <c:v>19.725658299999999</c:v>
                      </c:pt>
                      <c:pt idx="11">
                        <c:v>18.2819194</c:v>
                      </c:pt>
                      <c:pt idx="12">
                        <c:v>17.2758611</c:v>
                      </c:pt>
                      <c:pt idx="13">
                        <c:v>16.714479799999999</c:v>
                      </c:pt>
                      <c:pt idx="14">
                        <c:v>16.428015899999998</c:v>
                      </c:pt>
                      <c:pt idx="15">
                        <c:v>15.8929619</c:v>
                      </c:pt>
                      <c:pt idx="16">
                        <c:v>14.3751535</c:v>
                      </c:pt>
                      <c:pt idx="17">
                        <c:v>15.504867000000001</c:v>
                      </c:pt>
                      <c:pt idx="18">
                        <c:v>16.501131999999998</c:v>
                      </c:pt>
                      <c:pt idx="19">
                        <c:v>15.7735389</c:v>
                      </c:pt>
                      <c:pt idx="20">
                        <c:v>15.989962800000001</c:v>
                      </c:pt>
                      <c:pt idx="21">
                        <c:v>15.4934601</c:v>
                      </c:pt>
                      <c:pt idx="22">
                        <c:v>15.578962000000001</c:v>
                      </c:pt>
                      <c:pt idx="23">
                        <c:v>15.1306253</c:v>
                      </c:pt>
                      <c:pt idx="24">
                        <c:v>14.3948442</c:v>
                      </c:pt>
                    </c:numCache>
                  </c:numRef>
                </c:yVal>
                <c:smooth val="0"/>
                <c:extLst>
                  <c:ext xmlns:c16="http://schemas.microsoft.com/office/drawing/2014/chart" uri="{C3380CC4-5D6E-409C-BE32-E72D297353CC}">
                    <c16:uniqueId val="{00000000-7C36-4544-9524-AB6DD5DEDA7E}"/>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'F8_hist-trends-sex'!$C$1</c15:sqref>
                        </c15:formulaRef>
                      </c:ext>
                    </c:extLst>
                    <c:strCache>
                      <c:ptCount val="1"/>
                      <c:pt idx="0">
                        <c:v>Squamous cell  carcinoma female</c:v>
                      </c:pt>
                    </c:strCache>
                  </c:strRef>
                </c:tx>
                <c:spPr>
                  <a:ln w="19050" cap="rnd">
                    <a:solidFill>
                      <a:schemeClr val="accent1"/>
                    </a:solidFill>
                    <a:prstDash val="sysDash"/>
                    <a:round/>
                  </a:ln>
                  <a:effectLst/>
                </c:spPr>
                <c:marker>
                  <c:symbol val="circle"/>
                  <c:size val="5"/>
                  <c:spPr>
                    <a:solidFill>
                      <a:schemeClr val="accent1"/>
                    </a:solidFill>
                    <a:ln w="9525">
                      <a:solidFill>
                        <a:schemeClr val="accent1">
                          <a:alpha val="96000"/>
                        </a:schemeClr>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'F8_hist-trends-sex'!$C$3:$C$27</c15:sqref>
                        </c15:formulaRef>
                      </c:ext>
                    </c:extLst>
                    <c:numCache>
                      <c:formatCode>0.0</c:formatCode>
                      <c:ptCount val="25"/>
                      <c:pt idx="0">
                        <c:v>8.5631178000000006</c:v>
                      </c:pt>
                      <c:pt idx="1">
                        <c:v>8.6207993999999992</c:v>
                      </c:pt>
                      <c:pt idx="2">
                        <c:v>8.7437328999999995</c:v>
                      </c:pt>
                      <c:pt idx="3">
                        <c:v>8.8338908000000007</c:v>
                      </c:pt>
                      <c:pt idx="4">
                        <c:v>8.7027423000000006</c:v>
                      </c:pt>
                      <c:pt idx="5">
                        <c:v>8.6048133999999994</c:v>
                      </c:pt>
                      <c:pt idx="6">
                        <c:v>8.6210710000000006</c:v>
                      </c:pt>
                      <c:pt idx="7">
                        <c:v>7.9268964999999998</c:v>
                      </c:pt>
                      <c:pt idx="8">
                        <c:v>8.3006346000000004</c:v>
                      </c:pt>
                      <c:pt idx="9">
                        <c:v>7.9510192999999996</c:v>
                      </c:pt>
                      <c:pt idx="10">
                        <c:v>7.8077528000000003</c:v>
                      </c:pt>
                      <c:pt idx="11">
                        <c:v>7.5300903999999997</c:v>
                      </c:pt>
                      <c:pt idx="12">
                        <c:v>7.3903821000000001</c:v>
                      </c:pt>
                      <c:pt idx="13">
                        <c:v>7.4103732000000004</c:v>
                      </c:pt>
                      <c:pt idx="14">
                        <c:v>7.5147697000000004</c:v>
                      </c:pt>
                      <c:pt idx="15">
                        <c:v>6.7162607000000003</c:v>
                      </c:pt>
                      <c:pt idx="16">
                        <c:v>6.9782048999999997</c:v>
                      </c:pt>
                      <c:pt idx="17">
                        <c:v>7.408442</c:v>
                      </c:pt>
                      <c:pt idx="18">
                        <c:v>7.7419057000000002</c:v>
                      </c:pt>
                      <c:pt idx="19">
                        <c:v>7.4109676000000002</c:v>
                      </c:pt>
                      <c:pt idx="20">
                        <c:v>8.2146869999999996</c:v>
                      </c:pt>
                      <c:pt idx="21">
                        <c:v>7.7872313999999996</c:v>
                      </c:pt>
                      <c:pt idx="22">
                        <c:v>8.0594037000000007</c:v>
                      </c:pt>
                      <c:pt idx="23">
                        <c:v>7.7730576999999998</c:v>
                      </c:pt>
                      <c:pt idx="24">
                        <c:v>7.5173999</c:v>
                      </c:pt>
                    </c:numCache>
                  </c:numRef>
                </c:yVal>
                <c:smooth val="0"/>
                <c:extLst xmlns:c15="http://schemas.microsoft.com/office/drawing/2012/chart">
                  <c:ext xmlns:c16="http://schemas.microsoft.com/office/drawing/2014/chart" uri="{C3380CC4-5D6E-409C-BE32-E72D297353CC}">
                    <c16:uniqueId val="{00000001-7C36-4544-9524-AB6DD5DEDA7E}"/>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'F8_hist-trends-sex'!$D$1</c15:sqref>
                        </c15:formulaRef>
                      </c:ext>
                    </c:extLst>
                    <c:strCache>
                      <c:ptCount val="1"/>
                      <c:pt idx="0">
                        <c:v>Adenocarcinoma male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'F8_hist-trends-sex'!$D$3:$D$27</c15:sqref>
                        </c15:formulaRef>
                      </c:ext>
                    </c:extLst>
                    <c:numCache>
                      <c:formatCode>0.0</c:formatCode>
                      <c:ptCount val="25"/>
                      <c:pt idx="0">
                        <c:v>24.021382500000001</c:v>
                      </c:pt>
                      <c:pt idx="1">
                        <c:v>23.245504100000002</c:v>
                      </c:pt>
                      <c:pt idx="2">
                        <c:v>23.395623199999999</c:v>
                      </c:pt>
                      <c:pt idx="3">
                        <c:v>23.5744337</c:v>
                      </c:pt>
                      <c:pt idx="4">
                        <c:v>22.160478099999999</c:v>
                      </c:pt>
                      <c:pt idx="5">
                        <c:v>23.037428200000001</c:v>
                      </c:pt>
                      <c:pt idx="6">
                        <c:v>22.9534971</c:v>
                      </c:pt>
                      <c:pt idx="7">
                        <c:v>22.8055293</c:v>
                      </c:pt>
                      <c:pt idx="8">
                        <c:v>21.952004800000001</c:v>
                      </c:pt>
                      <c:pt idx="9">
                        <c:v>22.189959300000002</c:v>
                      </c:pt>
                      <c:pt idx="10">
                        <c:v>20.628998200000002</c:v>
                      </c:pt>
                      <c:pt idx="11">
                        <c:v>19.466784499999999</c:v>
                      </c:pt>
                      <c:pt idx="12">
                        <c:v>20.114718199999999</c:v>
                      </c:pt>
                      <c:pt idx="13">
                        <c:v>19.711971399999999</c:v>
                      </c:pt>
                      <c:pt idx="14">
                        <c:v>19.234318900000002</c:v>
                      </c:pt>
                      <c:pt idx="15">
                        <c:v>19.553102899999999</c:v>
                      </c:pt>
                      <c:pt idx="16">
                        <c:v>20.036562700000001</c:v>
                      </c:pt>
                      <c:pt idx="17">
                        <c:v>20.444830400000001</c:v>
                      </c:pt>
                      <c:pt idx="18">
                        <c:v>23.635182199999999</c:v>
                      </c:pt>
                      <c:pt idx="19">
                        <c:v>24.329605300000001</c:v>
                      </c:pt>
                      <c:pt idx="20">
                        <c:v>27.009594499999999</c:v>
                      </c:pt>
                      <c:pt idx="21">
                        <c:v>26.5826326</c:v>
                      </c:pt>
                      <c:pt idx="22">
                        <c:v>27.4935969</c:v>
                      </c:pt>
                      <c:pt idx="23">
                        <c:v>26.299407299999999</c:v>
                      </c:pt>
                      <c:pt idx="24">
                        <c:v>26.4752467</c:v>
                      </c:pt>
                    </c:numCache>
                  </c:numRef>
                </c:yVal>
                <c:smooth val="0"/>
                <c:extLst xmlns:c15="http://schemas.microsoft.com/office/drawing/2012/chart">
                  <c:ext xmlns:c16="http://schemas.microsoft.com/office/drawing/2014/chart" uri="{C3380CC4-5D6E-409C-BE32-E72D297353CC}">
                    <c16:uniqueId val="{00000002-7C36-4544-9524-AB6DD5DEDA7E}"/>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'F8_hist-trends-sex'!$E$1</c15:sqref>
                        </c15:formulaRef>
                      </c:ext>
                    </c:extLst>
                    <c:strCache>
                      <c:ptCount val="1"/>
                      <c:pt idx="0">
                        <c:v>Adenocarcinoma female</c:v>
                      </c:pt>
                    </c:strCache>
                  </c:strRef>
                </c:tx>
                <c:spPr>
                  <a:ln w="19050" cap="rnd">
                    <a:solidFill>
                      <a:schemeClr val="accent2"/>
                    </a:solidFill>
                    <a:prstDash val="sysDash"/>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'F8_hist-trends-sex'!$E$3:$E$27</c15:sqref>
                        </c15:formulaRef>
                      </c:ext>
                    </c:extLst>
                    <c:numCache>
                      <c:formatCode>0.0</c:formatCode>
                      <c:ptCount val="25"/>
                      <c:pt idx="0">
                        <c:v>17.405920299999998</c:v>
                      </c:pt>
                      <c:pt idx="1">
                        <c:v>16.803174899999998</c:v>
                      </c:pt>
                      <c:pt idx="2">
                        <c:v>16.462585499999999</c:v>
                      </c:pt>
                      <c:pt idx="3">
                        <c:v>17.460007300000001</c:v>
                      </c:pt>
                      <c:pt idx="4">
                        <c:v>18.109948500000002</c:v>
                      </c:pt>
                      <c:pt idx="5">
                        <c:v>17.790442899999999</c:v>
                      </c:pt>
                      <c:pt idx="6">
                        <c:v>19.3579276</c:v>
                      </c:pt>
                      <c:pt idx="7">
                        <c:v>18.802223600000001</c:v>
                      </c:pt>
                      <c:pt idx="8">
                        <c:v>18.987891699999999</c:v>
                      </c:pt>
                      <c:pt idx="9">
                        <c:v>19.075915200000001</c:v>
                      </c:pt>
                      <c:pt idx="10">
                        <c:v>18.824850000000001</c:v>
                      </c:pt>
                      <c:pt idx="11">
                        <c:v>17.592838100000002</c:v>
                      </c:pt>
                      <c:pt idx="12">
                        <c:v>18.907095600000002</c:v>
                      </c:pt>
                      <c:pt idx="13">
                        <c:v>19.0849072</c:v>
                      </c:pt>
                      <c:pt idx="14">
                        <c:v>19.436851300000001</c:v>
                      </c:pt>
                      <c:pt idx="15">
                        <c:v>20.120316800000001</c:v>
                      </c:pt>
                      <c:pt idx="16">
                        <c:v>19.5230791</c:v>
                      </c:pt>
                      <c:pt idx="17">
                        <c:v>20.729948400000001</c:v>
                      </c:pt>
                      <c:pt idx="18">
                        <c:v>23.564670499999998</c:v>
                      </c:pt>
                      <c:pt idx="19">
                        <c:v>25.197464</c:v>
                      </c:pt>
                      <c:pt idx="20">
                        <c:v>27.700793600000001</c:v>
                      </c:pt>
                      <c:pt idx="21">
                        <c:v>28.634989699999998</c:v>
                      </c:pt>
                      <c:pt idx="22">
                        <c:v>29.3979213</c:v>
                      </c:pt>
                      <c:pt idx="23">
                        <c:v>28.643142099999999</c:v>
                      </c:pt>
                      <c:pt idx="24">
                        <c:v>29.21199</c:v>
                      </c:pt>
                    </c:numCache>
                  </c:numRef>
                </c:yVal>
                <c:smooth val="0"/>
                <c:extLst xmlns:c15="http://schemas.microsoft.com/office/drawing/2012/chart">
                  <c:ext xmlns:c16="http://schemas.microsoft.com/office/drawing/2014/chart" uri="{C3380CC4-5D6E-409C-BE32-E72D297353CC}">
                    <c16:uniqueId val="{00000003-7C36-4544-9524-AB6DD5DEDA7E}"/>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'F8_hist-trends-sex'!$H$1</c15:sqref>
                        </c15:formulaRef>
                      </c:ext>
                    </c:extLst>
                    <c:strCache>
                      <c:ptCount val="1"/>
                      <c:pt idx="0">
                        <c:v>Large cell  carcinoma male</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'F8_hist-trends-sex'!$H$3:$H$27</c15:sqref>
                        </c15:formulaRef>
                      </c:ext>
                    </c:extLst>
                    <c:numCache>
                      <c:formatCode>0.0</c:formatCode>
                      <c:ptCount val="25"/>
                      <c:pt idx="0">
                        <c:v>9.8225166999999995</c:v>
                      </c:pt>
                      <c:pt idx="1">
                        <c:v>9.7167560999999996</c:v>
                      </c:pt>
                      <c:pt idx="2">
                        <c:v>9.5201595000000001</c:v>
                      </c:pt>
                      <c:pt idx="3">
                        <c:v>8.8891565999999997</c:v>
                      </c:pt>
                      <c:pt idx="4">
                        <c:v>9.1786712999999995</c:v>
                      </c:pt>
                      <c:pt idx="5">
                        <c:v>8.1026471999999998</c:v>
                      </c:pt>
                      <c:pt idx="6">
                        <c:v>7.7630514000000002</c:v>
                      </c:pt>
                      <c:pt idx="7">
                        <c:v>7.0635744999999996</c:v>
                      </c:pt>
                      <c:pt idx="8">
                        <c:v>6.3398007999999999</c:v>
                      </c:pt>
                      <c:pt idx="9">
                        <c:v>5.4251645000000002</c:v>
                      </c:pt>
                      <c:pt idx="10">
                        <c:v>3.843426</c:v>
                      </c:pt>
                      <c:pt idx="11">
                        <c:v>2.6524165000000002</c:v>
                      </c:pt>
                      <c:pt idx="12">
                        <c:v>2.5407856</c:v>
                      </c:pt>
                      <c:pt idx="13">
                        <c:v>2.2346094999999999</c:v>
                      </c:pt>
                      <c:pt idx="14">
                        <c:v>1.7982412999999999</c:v>
                      </c:pt>
                      <c:pt idx="15">
                        <c:v>1.9905687000000001</c:v>
                      </c:pt>
                      <c:pt idx="16">
                        <c:v>1.2276355000000001</c:v>
                      </c:pt>
                      <c:pt idx="17">
                        <c:v>1.3339335999999999</c:v>
                      </c:pt>
                      <c:pt idx="18">
                        <c:v>1.2417541999999999</c:v>
                      </c:pt>
                      <c:pt idx="19">
                        <c:v>1.0206237</c:v>
                      </c:pt>
                      <c:pt idx="20">
                        <c:v>0.77659699999999998</c:v>
                      </c:pt>
                      <c:pt idx="21">
                        <c:v>0.60867830000000001</c:v>
                      </c:pt>
                      <c:pt idx="22">
                        <c:v>0.59326159999999994</c:v>
                      </c:pt>
                      <c:pt idx="23">
                        <c:v>0.46910879999999999</c:v>
                      </c:pt>
                      <c:pt idx="24">
                        <c:v>0.4094314</c:v>
                      </c:pt>
                    </c:numCache>
                  </c:numRef>
                </c:yVal>
                <c:smooth val="0"/>
                <c:extLst xmlns:c15="http://schemas.microsoft.com/office/drawing/2012/chart">
                  <c:ext xmlns:c16="http://schemas.microsoft.com/office/drawing/2014/chart" uri="{C3380CC4-5D6E-409C-BE32-E72D297353CC}">
                    <c16:uniqueId val="{00000006-7C36-4544-9524-AB6DD5DEDA7E}"/>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'F8_hist-trends-sex'!$I$1</c15:sqref>
                        </c15:formulaRef>
                      </c:ext>
                    </c:extLst>
                    <c:strCache>
                      <c:ptCount val="1"/>
                      <c:pt idx="0">
                        <c:v>Large cell  carcinoma female</c:v>
                      </c:pt>
                    </c:strCache>
                  </c:strRef>
                </c:tx>
                <c:spPr>
                  <a:ln w="19050" cap="rnd">
                    <a:solidFill>
                      <a:schemeClr val="accent4"/>
                    </a:solidFill>
                    <a:prstDash val="sysDash"/>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'F8_hist-trends-sex'!$I$3:$I$27</c15:sqref>
                        </c15:formulaRef>
                      </c:ext>
                    </c:extLst>
                    <c:numCache>
                      <c:formatCode>0.0</c:formatCode>
                      <c:ptCount val="25"/>
                      <c:pt idx="0">
                        <c:v>4.6726536999999997</c:v>
                      </c:pt>
                      <c:pt idx="1">
                        <c:v>5.2066131999999996</c:v>
                      </c:pt>
                      <c:pt idx="2">
                        <c:v>4.6247727999999997</c:v>
                      </c:pt>
                      <c:pt idx="3">
                        <c:v>4.8361926000000004</c:v>
                      </c:pt>
                      <c:pt idx="4">
                        <c:v>4.8146652999999997</c:v>
                      </c:pt>
                      <c:pt idx="5">
                        <c:v>5.0051747999999998</c:v>
                      </c:pt>
                      <c:pt idx="6">
                        <c:v>4.5831030999999998</c:v>
                      </c:pt>
                      <c:pt idx="7">
                        <c:v>4.0058730000000002</c:v>
                      </c:pt>
                      <c:pt idx="8">
                        <c:v>4.4181195999999998</c:v>
                      </c:pt>
                      <c:pt idx="9">
                        <c:v>3.4392716000000001</c:v>
                      </c:pt>
                      <c:pt idx="10">
                        <c:v>2.7142200999999999</c:v>
                      </c:pt>
                      <c:pt idx="11">
                        <c:v>2.1789809</c:v>
                      </c:pt>
                      <c:pt idx="12">
                        <c:v>1.9133762999999999</c:v>
                      </c:pt>
                      <c:pt idx="13">
                        <c:v>1.6465358000000001</c:v>
                      </c:pt>
                      <c:pt idx="14">
                        <c:v>1.2005148999999999</c:v>
                      </c:pt>
                      <c:pt idx="15">
                        <c:v>1.11538</c:v>
                      </c:pt>
                      <c:pt idx="16">
                        <c:v>1.0596454</c:v>
                      </c:pt>
                      <c:pt idx="17">
                        <c:v>0.92711299999999996</c:v>
                      </c:pt>
                      <c:pt idx="18">
                        <c:v>0.97211040000000004</c:v>
                      </c:pt>
                      <c:pt idx="19">
                        <c:v>0.66631220000000002</c:v>
                      </c:pt>
                      <c:pt idx="20">
                        <c:v>0.5020502</c:v>
                      </c:pt>
                      <c:pt idx="21">
                        <c:v>0.41004230000000003</c:v>
                      </c:pt>
                      <c:pt idx="22">
                        <c:v>0.33739770000000002</c:v>
                      </c:pt>
                      <c:pt idx="23">
                        <c:v>0.36678759999999999</c:v>
                      </c:pt>
                      <c:pt idx="24">
                        <c:v>0.33818150000000002</c:v>
                      </c:pt>
                    </c:numCache>
                  </c:numRef>
                </c:yVal>
                <c:smooth val="0"/>
                <c:extLst xmlns:c15="http://schemas.microsoft.com/office/drawing/2012/chart">
                  <c:ext xmlns:c16="http://schemas.microsoft.com/office/drawing/2014/chart" uri="{C3380CC4-5D6E-409C-BE32-E72D297353CC}">
                    <c16:uniqueId val="{00000007-7C36-4544-9524-AB6DD5DEDA7E}"/>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'F8_hist-trends-sex'!$J$1</c15:sqref>
                        </c15:formulaRef>
                      </c:ext>
                    </c:extLst>
                    <c:strCache>
                      <c:ptCount val="1"/>
                      <c:pt idx="0">
                        <c:v>Non–small cell lung cancer, NOS male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'F8_hist-trends-sex'!$J$3:$J$27</c15:sqref>
                        </c15:formulaRef>
                      </c:ext>
                    </c:extLst>
                    <c:numCache>
                      <c:formatCode>0.0</c:formatCode>
                      <c:ptCount val="25"/>
                      <c:pt idx="0">
                        <c:v>11.325283499999999</c:v>
                      </c:pt>
                      <c:pt idx="1">
                        <c:v>12.334212000000001</c:v>
                      </c:pt>
                      <c:pt idx="2">
                        <c:v>11.6808283</c:v>
                      </c:pt>
                      <c:pt idx="3">
                        <c:v>11.765583599999999</c:v>
                      </c:pt>
                      <c:pt idx="4">
                        <c:v>12.657819399999999</c:v>
                      </c:pt>
                      <c:pt idx="5">
                        <c:v>12.810557599999999</c:v>
                      </c:pt>
                      <c:pt idx="6">
                        <c:v>14.2081128</c:v>
                      </c:pt>
                      <c:pt idx="7">
                        <c:v>14.8969456</c:v>
                      </c:pt>
                      <c:pt idx="8">
                        <c:v>14.590307299999999</c:v>
                      </c:pt>
                      <c:pt idx="9">
                        <c:v>14.7719778</c:v>
                      </c:pt>
                      <c:pt idx="10">
                        <c:v>18.272455399999998</c:v>
                      </c:pt>
                      <c:pt idx="11">
                        <c:v>20.573054599999999</c:v>
                      </c:pt>
                      <c:pt idx="12">
                        <c:v>20.539647899999999</c:v>
                      </c:pt>
                      <c:pt idx="13">
                        <c:v>23.0810022</c:v>
                      </c:pt>
                      <c:pt idx="14">
                        <c:v>23.56493</c:v>
                      </c:pt>
                      <c:pt idx="15">
                        <c:v>24.620517599999999</c:v>
                      </c:pt>
                      <c:pt idx="16">
                        <c:v>23.590141599999999</c:v>
                      </c:pt>
                      <c:pt idx="17">
                        <c:v>22.025310399999999</c:v>
                      </c:pt>
                      <c:pt idx="18">
                        <c:v>18.1488671</c:v>
                      </c:pt>
                      <c:pt idx="19">
                        <c:v>16.4142388</c:v>
                      </c:pt>
                      <c:pt idx="20">
                        <c:v>14.527587499999999</c:v>
                      </c:pt>
                      <c:pt idx="21">
                        <c:v>13.2829514</c:v>
                      </c:pt>
                      <c:pt idx="22">
                        <c:v>13.135436500000001</c:v>
                      </c:pt>
                      <c:pt idx="23">
                        <c:v>11.7019634</c:v>
                      </c:pt>
                      <c:pt idx="24">
                        <c:v>11.3459971</c:v>
                      </c:pt>
                    </c:numCache>
                  </c:numRef>
                </c:yVal>
                <c:smooth val="0"/>
                <c:extLst xmlns:c15="http://schemas.microsoft.com/office/drawing/2012/chart">
                  <c:ext xmlns:c16="http://schemas.microsoft.com/office/drawing/2014/chart" uri="{C3380CC4-5D6E-409C-BE32-E72D297353CC}">
                    <c16:uniqueId val="{00000008-7C36-4544-9524-AB6DD5DEDA7E}"/>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'F8_hist-trends-sex'!$K$1</c15:sqref>
                        </c15:formulaRef>
                      </c:ext>
                    </c:extLst>
                    <c:strCache>
                      <c:ptCount val="1"/>
                      <c:pt idx="0">
                        <c:v>Non–small cell lung cancer, NOS female</c:v>
                      </c:pt>
                    </c:strCache>
                  </c:strRef>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'F8_hist-trends-sex'!$K$3:$K$27</c15:sqref>
                        </c15:formulaRef>
                      </c:ext>
                    </c:extLst>
                    <c:numCache>
                      <c:formatCode>0.0</c:formatCode>
                      <c:ptCount val="25"/>
                      <c:pt idx="0">
                        <c:v>5.4997907000000001</c:v>
                      </c:pt>
                      <c:pt idx="1">
                        <c:v>5.5341877999999998</c:v>
                      </c:pt>
                      <c:pt idx="2">
                        <c:v>5.5621467999999998</c:v>
                      </c:pt>
                      <c:pt idx="3">
                        <c:v>6.4792297000000003</c:v>
                      </c:pt>
                      <c:pt idx="4">
                        <c:v>6.7482651000000002</c:v>
                      </c:pt>
                      <c:pt idx="5">
                        <c:v>6.9086388999999997</c:v>
                      </c:pt>
                      <c:pt idx="6">
                        <c:v>7.8530382999999997</c:v>
                      </c:pt>
                      <c:pt idx="7">
                        <c:v>8.7242277000000001</c:v>
                      </c:pt>
                      <c:pt idx="8">
                        <c:v>9.2848667999999996</c:v>
                      </c:pt>
                      <c:pt idx="9">
                        <c:v>9.7305857000000007</c:v>
                      </c:pt>
                      <c:pt idx="10">
                        <c:v>11.727399500000001</c:v>
                      </c:pt>
                      <c:pt idx="11">
                        <c:v>13.828857599999999</c:v>
                      </c:pt>
                      <c:pt idx="12">
                        <c:v>14.385547799999999</c:v>
                      </c:pt>
                      <c:pt idx="13">
                        <c:v>16.315515900000001</c:v>
                      </c:pt>
                      <c:pt idx="14">
                        <c:v>16.528551</c:v>
                      </c:pt>
                      <c:pt idx="15">
                        <c:v>17.433676599999998</c:v>
                      </c:pt>
                      <c:pt idx="16">
                        <c:v>17.503392999999999</c:v>
                      </c:pt>
                      <c:pt idx="17">
                        <c:v>16.6782219</c:v>
                      </c:pt>
                      <c:pt idx="18">
                        <c:v>14.053845300000001</c:v>
                      </c:pt>
                      <c:pt idx="19">
                        <c:v>12.6233702</c:v>
                      </c:pt>
                      <c:pt idx="20">
                        <c:v>11.525262400000001</c:v>
                      </c:pt>
                      <c:pt idx="21">
                        <c:v>10.4681611</c:v>
                      </c:pt>
                      <c:pt idx="22">
                        <c:v>10.4495059</c:v>
                      </c:pt>
                      <c:pt idx="23">
                        <c:v>9.5307952999999994</c:v>
                      </c:pt>
                      <c:pt idx="24">
                        <c:v>9.0196608999999999</c:v>
                      </c:pt>
                    </c:numCache>
                  </c:numRef>
                </c:yVal>
                <c:smooth val="0"/>
                <c:extLst xmlns:c15="http://schemas.microsoft.com/office/drawing/2012/chart">
                  <c:ext xmlns:c16="http://schemas.microsoft.com/office/drawing/2014/chart" uri="{C3380CC4-5D6E-409C-BE32-E72D297353CC}">
                    <c16:uniqueId val="{00000009-7C36-4544-9524-AB6DD5DEDA7E}"/>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'F8_hist-trends-sex'!$L$1</c15:sqref>
                        </c15:formulaRef>
                      </c:ext>
                    </c:extLst>
                    <c:strCache>
                      <c:ptCount val="1"/>
                      <c:pt idx="0">
                        <c:v>Unspecified male</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'F8_hist-trends-sex'!$L$3:$L$27</c15:sqref>
                        </c15:formulaRef>
                      </c:ext>
                    </c:extLst>
                    <c:numCache>
                      <c:formatCode>0.0</c:formatCode>
                      <c:ptCount val="25"/>
                      <c:pt idx="0">
                        <c:v>18.894064499999999</c:v>
                      </c:pt>
                      <c:pt idx="1">
                        <c:v>17.915337900000001</c:v>
                      </c:pt>
                      <c:pt idx="2">
                        <c:v>17.354096699999999</c:v>
                      </c:pt>
                      <c:pt idx="3">
                        <c:v>17.848319400000001</c:v>
                      </c:pt>
                      <c:pt idx="4">
                        <c:v>16.690584099999999</c:v>
                      </c:pt>
                      <c:pt idx="5">
                        <c:v>14.714746</c:v>
                      </c:pt>
                      <c:pt idx="6">
                        <c:v>15.952564600000001</c:v>
                      </c:pt>
                      <c:pt idx="7">
                        <c:v>16.733977800000002</c:v>
                      </c:pt>
                      <c:pt idx="8">
                        <c:v>14.7662949</c:v>
                      </c:pt>
                      <c:pt idx="9">
                        <c:v>16.5439434</c:v>
                      </c:pt>
                      <c:pt idx="10">
                        <c:v>14.5919936</c:v>
                      </c:pt>
                      <c:pt idx="11">
                        <c:v>13.7008294</c:v>
                      </c:pt>
                      <c:pt idx="12">
                        <c:v>14.4075194</c:v>
                      </c:pt>
                      <c:pt idx="13">
                        <c:v>13.2230375</c:v>
                      </c:pt>
                      <c:pt idx="14">
                        <c:v>12.6526532</c:v>
                      </c:pt>
                      <c:pt idx="15">
                        <c:v>11.44929</c:v>
                      </c:pt>
                      <c:pt idx="16">
                        <c:v>10.7554581</c:v>
                      </c:pt>
                      <c:pt idx="17">
                        <c:v>11.157142</c:v>
                      </c:pt>
                      <c:pt idx="18">
                        <c:v>12.3842377</c:v>
                      </c:pt>
                      <c:pt idx="19">
                        <c:v>11.780512699999999</c:v>
                      </c:pt>
                      <c:pt idx="20">
                        <c:v>12.975221299999999</c:v>
                      </c:pt>
                      <c:pt idx="21">
                        <c:v>12.061818799999999</c:v>
                      </c:pt>
                      <c:pt idx="22">
                        <c:v>11.0440038</c:v>
                      </c:pt>
                      <c:pt idx="23">
                        <c:v>7.9421692000000004</c:v>
                      </c:pt>
                      <c:pt idx="24">
                        <c:v>6.2025172</c:v>
                      </c:pt>
                    </c:numCache>
                  </c:numRef>
                </c:yVal>
                <c:smooth val="0"/>
                <c:extLst xmlns:c15="http://schemas.microsoft.com/office/drawing/2012/chart">
                  <c:ext xmlns:c16="http://schemas.microsoft.com/office/drawing/2014/chart" uri="{C3380CC4-5D6E-409C-BE32-E72D297353CC}">
                    <c16:uniqueId val="{0000000A-7C36-4544-9524-AB6DD5DEDA7E}"/>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'F8_hist-trends-sex'!$M$1</c15:sqref>
                        </c15:formulaRef>
                      </c:ext>
                    </c:extLst>
                    <c:strCache>
                      <c:ptCount val="1"/>
                      <c:pt idx="0">
                        <c:v>Unspecified female</c:v>
                      </c:pt>
                    </c:strCache>
                  </c:strRef>
                </c:tx>
                <c:spPr>
                  <a:ln w="19050" cap="rnd">
                    <a:solidFill>
                      <a:schemeClr val="accent5"/>
                    </a:solidFill>
                    <a:prstDash val="sysDash"/>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'F8_hist-trends-sex'!$M$3:$M$27</c15:sqref>
                        </c15:formulaRef>
                      </c:ext>
                    </c:extLst>
                    <c:numCache>
                      <c:formatCode>0.0</c:formatCode>
                      <c:ptCount val="25"/>
                      <c:pt idx="0">
                        <c:v>7.3832421000000004</c:v>
                      </c:pt>
                      <c:pt idx="1">
                        <c:v>7.6138006000000003</c:v>
                      </c:pt>
                      <c:pt idx="2">
                        <c:v>7.5467086999999999</c:v>
                      </c:pt>
                      <c:pt idx="3">
                        <c:v>7.3473965000000003</c:v>
                      </c:pt>
                      <c:pt idx="4">
                        <c:v>7.7489755999999996</c:v>
                      </c:pt>
                      <c:pt idx="5">
                        <c:v>7.2495539999999998</c:v>
                      </c:pt>
                      <c:pt idx="6">
                        <c:v>8.1010643000000009</c:v>
                      </c:pt>
                      <c:pt idx="7">
                        <c:v>8.6824505999999992</c:v>
                      </c:pt>
                      <c:pt idx="8">
                        <c:v>8.4797434000000003</c:v>
                      </c:pt>
                      <c:pt idx="9">
                        <c:v>9.0302579999999999</c:v>
                      </c:pt>
                      <c:pt idx="10">
                        <c:v>8.2813674000000006</c:v>
                      </c:pt>
                      <c:pt idx="11">
                        <c:v>8.3036264000000006</c:v>
                      </c:pt>
                      <c:pt idx="12">
                        <c:v>7.6997099999999996</c:v>
                      </c:pt>
                      <c:pt idx="13">
                        <c:v>8.0736977000000003</c:v>
                      </c:pt>
                      <c:pt idx="14">
                        <c:v>8.2971433999999995</c:v>
                      </c:pt>
                      <c:pt idx="15">
                        <c:v>7.3234019999999997</c:v>
                      </c:pt>
                      <c:pt idx="16">
                        <c:v>8.0181802999999991</c:v>
                      </c:pt>
                      <c:pt idx="17">
                        <c:v>7.0287170999999997</c:v>
                      </c:pt>
                      <c:pt idx="18">
                        <c:v>7.8043585000000002</c:v>
                      </c:pt>
                      <c:pt idx="19">
                        <c:v>7.5129902</c:v>
                      </c:pt>
                      <c:pt idx="20">
                        <c:v>7.8356389999999996</c:v>
                      </c:pt>
                      <c:pt idx="21">
                        <c:v>8.2377508000000006</c:v>
                      </c:pt>
                      <c:pt idx="22">
                        <c:v>8.1919632999999994</c:v>
                      </c:pt>
                      <c:pt idx="23">
                        <c:v>5.6397544000000002</c:v>
                      </c:pt>
                      <c:pt idx="24">
                        <c:v>4.7803880999999997</c:v>
                      </c:pt>
                    </c:numCache>
                  </c:numRef>
                </c:yVal>
                <c:smooth val="0"/>
                <c:extLst xmlns:c15="http://schemas.microsoft.com/office/drawing/2012/chart">
                  <c:ext xmlns:c16="http://schemas.microsoft.com/office/drawing/2014/chart" uri="{C3380CC4-5D6E-409C-BE32-E72D297353CC}">
                    <c16:uniqueId val="{0000000B-7C36-4544-9524-AB6DD5DEDA7E}"/>
                  </c:ext>
                </c:extLst>
              </c15:ser>
            </c15:filteredScatterSeries>
          </c:ext>
        </c:extLst>
      </c:scatterChart>
      <c:valAx>
        <c:axId val="646016576"/>
        <c:scaling>
          <c:orientation val="minMax"/>
          <c:max val="2016"/>
          <c:min val="199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 of diagnosis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5792"/>
        <c:crosses val="autoZero"/>
        <c:crossBetween val="midCat"/>
        <c:majorUnit val="1"/>
      </c:valAx>
      <c:valAx>
        <c:axId val="646015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ASIR (per 100,000)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657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6"/>
          <c:order val="6"/>
          <c:tx>
            <c:strRef>
              <c:f>'F8_hist-trends-sex'!$H$1</c:f>
              <c:strCache>
                <c:ptCount val="1"/>
                <c:pt idx="0">
                  <c:v>Large cell  carcinoma male</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'F8_hist-trends-sex'!$H$3:$H$27</c:f>
              <c:numCache>
                <c:formatCode>0.0</c:formatCode>
                <c:ptCount val="25"/>
                <c:pt idx="0">
                  <c:v>9.8225166999999995</c:v>
                </c:pt>
                <c:pt idx="1">
                  <c:v>9.7167560999999996</c:v>
                </c:pt>
                <c:pt idx="2">
                  <c:v>9.5201595000000001</c:v>
                </c:pt>
                <c:pt idx="3">
                  <c:v>8.8891565999999997</c:v>
                </c:pt>
                <c:pt idx="4">
                  <c:v>9.1786712999999995</c:v>
                </c:pt>
                <c:pt idx="5">
                  <c:v>8.1026471999999998</c:v>
                </c:pt>
                <c:pt idx="6">
                  <c:v>7.7630514000000002</c:v>
                </c:pt>
                <c:pt idx="7">
                  <c:v>7.0635744999999996</c:v>
                </c:pt>
                <c:pt idx="8">
                  <c:v>6.3398007999999999</c:v>
                </c:pt>
                <c:pt idx="9">
                  <c:v>5.4251645000000002</c:v>
                </c:pt>
                <c:pt idx="10">
                  <c:v>3.843426</c:v>
                </c:pt>
                <c:pt idx="11">
                  <c:v>2.6524165000000002</c:v>
                </c:pt>
                <c:pt idx="12">
                  <c:v>2.5407856</c:v>
                </c:pt>
                <c:pt idx="13">
                  <c:v>2.2346094999999999</c:v>
                </c:pt>
                <c:pt idx="14">
                  <c:v>1.7982412999999999</c:v>
                </c:pt>
                <c:pt idx="15">
                  <c:v>1.9905687000000001</c:v>
                </c:pt>
                <c:pt idx="16">
                  <c:v>1.2276355000000001</c:v>
                </c:pt>
                <c:pt idx="17">
                  <c:v>1.3339335999999999</c:v>
                </c:pt>
                <c:pt idx="18">
                  <c:v>1.2417541999999999</c:v>
                </c:pt>
                <c:pt idx="19">
                  <c:v>1.0206237</c:v>
                </c:pt>
                <c:pt idx="20">
                  <c:v>0.77659699999999998</c:v>
                </c:pt>
                <c:pt idx="21">
                  <c:v>0.60867830000000001</c:v>
                </c:pt>
                <c:pt idx="22">
                  <c:v>0.59326159999999994</c:v>
                </c:pt>
                <c:pt idx="23">
                  <c:v>0.46910879999999999</c:v>
                </c:pt>
                <c:pt idx="24">
                  <c:v>0.4094314</c:v>
                </c:pt>
              </c:numCache>
            </c:numRef>
          </c:yVal>
          <c:smooth val="0"/>
          <c:extLst>
            <c:ext xmlns:c16="http://schemas.microsoft.com/office/drawing/2014/chart" uri="{C3380CC4-5D6E-409C-BE32-E72D297353CC}">
              <c16:uniqueId val="{00000006-7C36-4544-9524-AB6DD5DEDA7E}"/>
            </c:ext>
          </c:extLst>
        </c:ser>
        <c:ser>
          <c:idx val="7"/>
          <c:order val="7"/>
          <c:tx>
            <c:strRef>
              <c:f>'F8_hist-trends-sex'!$I$1</c:f>
              <c:strCache>
                <c:ptCount val="1"/>
                <c:pt idx="0">
                  <c:v>Large cell  carcinoma female</c:v>
                </c:pt>
              </c:strCache>
            </c:strRef>
          </c:tx>
          <c:spPr>
            <a:ln w="19050" cap="rnd">
              <a:solidFill>
                <a:schemeClr val="accent4"/>
              </a:solidFill>
              <a:prstDash val="sysDash"/>
              <a:round/>
            </a:ln>
            <a:effectLst/>
          </c:spPr>
          <c:marker>
            <c:symbol val="circle"/>
            <c:size val="5"/>
            <c:spPr>
              <a:solidFill>
                <a:schemeClr val="accent4"/>
              </a:solidFill>
              <a:ln w="9525">
                <a:solidFill>
                  <a:schemeClr val="accent4"/>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'F8_hist-trends-sex'!$I$3:$I$27</c:f>
              <c:numCache>
                <c:formatCode>0.0</c:formatCode>
                <c:ptCount val="25"/>
                <c:pt idx="0">
                  <c:v>4.6726536999999997</c:v>
                </c:pt>
                <c:pt idx="1">
                  <c:v>5.2066131999999996</c:v>
                </c:pt>
                <c:pt idx="2">
                  <c:v>4.6247727999999997</c:v>
                </c:pt>
                <c:pt idx="3">
                  <c:v>4.8361926000000004</c:v>
                </c:pt>
                <c:pt idx="4">
                  <c:v>4.8146652999999997</c:v>
                </c:pt>
                <c:pt idx="5">
                  <c:v>5.0051747999999998</c:v>
                </c:pt>
                <c:pt idx="6">
                  <c:v>4.5831030999999998</c:v>
                </c:pt>
                <c:pt idx="7">
                  <c:v>4.0058730000000002</c:v>
                </c:pt>
                <c:pt idx="8">
                  <c:v>4.4181195999999998</c:v>
                </c:pt>
                <c:pt idx="9">
                  <c:v>3.4392716000000001</c:v>
                </c:pt>
                <c:pt idx="10">
                  <c:v>2.7142200999999999</c:v>
                </c:pt>
                <c:pt idx="11">
                  <c:v>2.1789809</c:v>
                </c:pt>
                <c:pt idx="12">
                  <c:v>1.9133762999999999</c:v>
                </c:pt>
                <c:pt idx="13">
                  <c:v>1.6465358000000001</c:v>
                </c:pt>
                <c:pt idx="14">
                  <c:v>1.2005148999999999</c:v>
                </c:pt>
                <c:pt idx="15">
                  <c:v>1.11538</c:v>
                </c:pt>
                <c:pt idx="16">
                  <c:v>1.0596454</c:v>
                </c:pt>
                <c:pt idx="17">
                  <c:v>0.92711299999999996</c:v>
                </c:pt>
                <c:pt idx="18">
                  <c:v>0.97211040000000004</c:v>
                </c:pt>
                <c:pt idx="19">
                  <c:v>0.66631220000000002</c:v>
                </c:pt>
                <c:pt idx="20">
                  <c:v>0.5020502</c:v>
                </c:pt>
                <c:pt idx="21">
                  <c:v>0.41004230000000003</c:v>
                </c:pt>
                <c:pt idx="22">
                  <c:v>0.33739770000000002</c:v>
                </c:pt>
                <c:pt idx="23">
                  <c:v>0.36678759999999999</c:v>
                </c:pt>
                <c:pt idx="24">
                  <c:v>0.33818150000000002</c:v>
                </c:pt>
              </c:numCache>
            </c:numRef>
          </c:yVal>
          <c:smooth val="0"/>
          <c:extLst>
            <c:ext xmlns:c16="http://schemas.microsoft.com/office/drawing/2014/chart" uri="{C3380CC4-5D6E-409C-BE32-E72D297353CC}">
              <c16:uniqueId val="{00000007-7C36-4544-9524-AB6DD5DEDA7E}"/>
            </c:ext>
          </c:extLst>
        </c:ser>
        <c:dLbls>
          <c:showLegendKey val="0"/>
          <c:showVal val="0"/>
          <c:showCatName val="0"/>
          <c:showSerName val="0"/>
          <c:showPercent val="0"/>
          <c:showBubbleSize val="0"/>
        </c:dLbls>
        <c:axId val="646021280"/>
        <c:axId val="646015400"/>
        <c:extLst>
          <c:ext xmlns:c15="http://schemas.microsoft.com/office/drawing/2012/chart" uri="{02D57815-91ED-43cb-92C2-25804820EDAC}">
            <c15:filteredScatterSeries>
              <c15:ser>
                <c:idx val="0"/>
                <c:order val="0"/>
                <c:tx>
                  <c:strRef>
                    <c:extLst>
                      <c:ext uri="{02D57815-91ED-43cb-92C2-25804820EDAC}">
                        <c15:formulaRef>
                          <c15:sqref>'F8_hist-trends-sex'!$B$1</c15:sqref>
                        </c15:formulaRef>
                      </c:ext>
                    </c:extLst>
                    <c:strCache>
                      <c:ptCount val="1"/>
                      <c:pt idx="0">
                        <c:v>Squamous cell carcinoma male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c:ext uri="{02D57815-91ED-43cb-92C2-25804820EDAC}">
                        <c15:formulaRef>
                          <c15:sqref>'F8_hist-trends-sex'!$B$3:$B$27</c15:sqref>
                        </c15:formulaRef>
                      </c:ext>
                    </c:extLst>
                    <c:numCache>
                      <c:formatCode>0.0</c:formatCode>
                      <c:ptCount val="25"/>
                      <c:pt idx="0">
                        <c:v>31.5547608</c:v>
                      </c:pt>
                      <c:pt idx="1">
                        <c:v>30.892546200000002</c:v>
                      </c:pt>
                      <c:pt idx="2">
                        <c:v>26.904204499999999</c:v>
                      </c:pt>
                      <c:pt idx="3">
                        <c:v>26.819538699999999</c:v>
                      </c:pt>
                      <c:pt idx="4">
                        <c:v>25.512850499999999</c:v>
                      </c:pt>
                      <c:pt idx="5">
                        <c:v>24.609237700000001</c:v>
                      </c:pt>
                      <c:pt idx="6">
                        <c:v>23.412865799999999</c:v>
                      </c:pt>
                      <c:pt idx="7">
                        <c:v>22.495402500000001</c:v>
                      </c:pt>
                      <c:pt idx="8">
                        <c:v>21.266519200000001</c:v>
                      </c:pt>
                      <c:pt idx="9">
                        <c:v>20.7794244</c:v>
                      </c:pt>
                      <c:pt idx="10">
                        <c:v>19.725658299999999</c:v>
                      </c:pt>
                      <c:pt idx="11">
                        <c:v>18.2819194</c:v>
                      </c:pt>
                      <c:pt idx="12">
                        <c:v>17.2758611</c:v>
                      </c:pt>
                      <c:pt idx="13">
                        <c:v>16.714479799999999</c:v>
                      </c:pt>
                      <c:pt idx="14">
                        <c:v>16.428015899999998</c:v>
                      </c:pt>
                      <c:pt idx="15">
                        <c:v>15.8929619</c:v>
                      </c:pt>
                      <c:pt idx="16">
                        <c:v>14.3751535</c:v>
                      </c:pt>
                      <c:pt idx="17">
                        <c:v>15.504867000000001</c:v>
                      </c:pt>
                      <c:pt idx="18">
                        <c:v>16.501131999999998</c:v>
                      </c:pt>
                      <c:pt idx="19">
                        <c:v>15.7735389</c:v>
                      </c:pt>
                      <c:pt idx="20">
                        <c:v>15.989962800000001</c:v>
                      </c:pt>
                      <c:pt idx="21">
                        <c:v>15.4934601</c:v>
                      </c:pt>
                      <c:pt idx="22">
                        <c:v>15.578962000000001</c:v>
                      </c:pt>
                      <c:pt idx="23">
                        <c:v>15.1306253</c:v>
                      </c:pt>
                      <c:pt idx="24">
                        <c:v>14.3948442</c:v>
                      </c:pt>
                    </c:numCache>
                  </c:numRef>
                </c:yVal>
                <c:smooth val="0"/>
                <c:extLst>
                  <c:ext xmlns:c16="http://schemas.microsoft.com/office/drawing/2014/chart" uri="{C3380CC4-5D6E-409C-BE32-E72D297353CC}">
                    <c16:uniqueId val="{00000000-7C36-4544-9524-AB6DD5DEDA7E}"/>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'F8_hist-trends-sex'!$C$1</c15:sqref>
                        </c15:formulaRef>
                      </c:ext>
                    </c:extLst>
                    <c:strCache>
                      <c:ptCount val="1"/>
                      <c:pt idx="0">
                        <c:v>Squamous cell  carcinoma female</c:v>
                      </c:pt>
                    </c:strCache>
                  </c:strRef>
                </c:tx>
                <c:spPr>
                  <a:ln w="19050" cap="rnd">
                    <a:solidFill>
                      <a:schemeClr val="accent1"/>
                    </a:solidFill>
                    <a:prstDash val="sysDash"/>
                    <a:round/>
                  </a:ln>
                  <a:effectLst/>
                </c:spPr>
                <c:marker>
                  <c:symbol val="circle"/>
                  <c:size val="5"/>
                  <c:spPr>
                    <a:solidFill>
                      <a:schemeClr val="accent1"/>
                    </a:solidFill>
                    <a:ln w="9525">
                      <a:solidFill>
                        <a:schemeClr val="accent1">
                          <a:alpha val="96000"/>
                        </a:schemeClr>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'F8_hist-trends-sex'!$C$3:$C$27</c15:sqref>
                        </c15:formulaRef>
                      </c:ext>
                    </c:extLst>
                    <c:numCache>
                      <c:formatCode>0.0</c:formatCode>
                      <c:ptCount val="25"/>
                      <c:pt idx="0">
                        <c:v>8.5631178000000006</c:v>
                      </c:pt>
                      <c:pt idx="1">
                        <c:v>8.6207993999999992</c:v>
                      </c:pt>
                      <c:pt idx="2">
                        <c:v>8.7437328999999995</c:v>
                      </c:pt>
                      <c:pt idx="3">
                        <c:v>8.8338908000000007</c:v>
                      </c:pt>
                      <c:pt idx="4">
                        <c:v>8.7027423000000006</c:v>
                      </c:pt>
                      <c:pt idx="5">
                        <c:v>8.6048133999999994</c:v>
                      </c:pt>
                      <c:pt idx="6">
                        <c:v>8.6210710000000006</c:v>
                      </c:pt>
                      <c:pt idx="7">
                        <c:v>7.9268964999999998</c:v>
                      </c:pt>
                      <c:pt idx="8">
                        <c:v>8.3006346000000004</c:v>
                      </c:pt>
                      <c:pt idx="9">
                        <c:v>7.9510192999999996</c:v>
                      </c:pt>
                      <c:pt idx="10">
                        <c:v>7.8077528000000003</c:v>
                      </c:pt>
                      <c:pt idx="11">
                        <c:v>7.5300903999999997</c:v>
                      </c:pt>
                      <c:pt idx="12">
                        <c:v>7.3903821000000001</c:v>
                      </c:pt>
                      <c:pt idx="13">
                        <c:v>7.4103732000000004</c:v>
                      </c:pt>
                      <c:pt idx="14">
                        <c:v>7.5147697000000004</c:v>
                      </c:pt>
                      <c:pt idx="15">
                        <c:v>6.7162607000000003</c:v>
                      </c:pt>
                      <c:pt idx="16">
                        <c:v>6.9782048999999997</c:v>
                      </c:pt>
                      <c:pt idx="17">
                        <c:v>7.408442</c:v>
                      </c:pt>
                      <c:pt idx="18">
                        <c:v>7.7419057000000002</c:v>
                      </c:pt>
                      <c:pt idx="19">
                        <c:v>7.4109676000000002</c:v>
                      </c:pt>
                      <c:pt idx="20">
                        <c:v>8.2146869999999996</c:v>
                      </c:pt>
                      <c:pt idx="21">
                        <c:v>7.7872313999999996</c:v>
                      </c:pt>
                      <c:pt idx="22">
                        <c:v>8.0594037000000007</c:v>
                      </c:pt>
                      <c:pt idx="23">
                        <c:v>7.7730576999999998</c:v>
                      </c:pt>
                      <c:pt idx="24">
                        <c:v>7.5173999</c:v>
                      </c:pt>
                    </c:numCache>
                  </c:numRef>
                </c:yVal>
                <c:smooth val="0"/>
                <c:extLst xmlns:c15="http://schemas.microsoft.com/office/drawing/2012/chart">
                  <c:ext xmlns:c16="http://schemas.microsoft.com/office/drawing/2014/chart" uri="{C3380CC4-5D6E-409C-BE32-E72D297353CC}">
                    <c16:uniqueId val="{00000001-7C36-4544-9524-AB6DD5DEDA7E}"/>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'F8_hist-trends-sex'!$D$1</c15:sqref>
                        </c15:formulaRef>
                      </c:ext>
                    </c:extLst>
                    <c:strCache>
                      <c:ptCount val="1"/>
                      <c:pt idx="0">
                        <c:v>Adenocarcinoma male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'F8_hist-trends-sex'!$D$3:$D$27</c15:sqref>
                        </c15:formulaRef>
                      </c:ext>
                    </c:extLst>
                    <c:numCache>
                      <c:formatCode>0.0</c:formatCode>
                      <c:ptCount val="25"/>
                      <c:pt idx="0">
                        <c:v>24.021382500000001</c:v>
                      </c:pt>
                      <c:pt idx="1">
                        <c:v>23.245504100000002</c:v>
                      </c:pt>
                      <c:pt idx="2">
                        <c:v>23.395623199999999</c:v>
                      </c:pt>
                      <c:pt idx="3">
                        <c:v>23.5744337</c:v>
                      </c:pt>
                      <c:pt idx="4">
                        <c:v>22.160478099999999</c:v>
                      </c:pt>
                      <c:pt idx="5">
                        <c:v>23.037428200000001</c:v>
                      </c:pt>
                      <c:pt idx="6">
                        <c:v>22.9534971</c:v>
                      </c:pt>
                      <c:pt idx="7">
                        <c:v>22.8055293</c:v>
                      </c:pt>
                      <c:pt idx="8">
                        <c:v>21.952004800000001</c:v>
                      </c:pt>
                      <c:pt idx="9">
                        <c:v>22.189959300000002</c:v>
                      </c:pt>
                      <c:pt idx="10">
                        <c:v>20.628998200000002</c:v>
                      </c:pt>
                      <c:pt idx="11">
                        <c:v>19.466784499999999</c:v>
                      </c:pt>
                      <c:pt idx="12">
                        <c:v>20.114718199999999</c:v>
                      </c:pt>
                      <c:pt idx="13">
                        <c:v>19.711971399999999</c:v>
                      </c:pt>
                      <c:pt idx="14">
                        <c:v>19.234318900000002</c:v>
                      </c:pt>
                      <c:pt idx="15">
                        <c:v>19.553102899999999</c:v>
                      </c:pt>
                      <c:pt idx="16">
                        <c:v>20.036562700000001</c:v>
                      </c:pt>
                      <c:pt idx="17">
                        <c:v>20.444830400000001</c:v>
                      </c:pt>
                      <c:pt idx="18">
                        <c:v>23.635182199999999</c:v>
                      </c:pt>
                      <c:pt idx="19">
                        <c:v>24.329605300000001</c:v>
                      </c:pt>
                      <c:pt idx="20">
                        <c:v>27.009594499999999</c:v>
                      </c:pt>
                      <c:pt idx="21">
                        <c:v>26.5826326</c:v>
                      </c:pt>
                      <c:pt idx="22">
                        <c:v>27.4935969</c:v>
                      </c:pt>
                      <c:pt idx="23">
                        <c:v>26.299407299999999</c:v>
                      </c:pt>
                      <c:pt idx="24">
                        <c:v>26.4752467</c:v>
                      </c:pt>
                    </c:numCache>
                  </c:numRef>
                </c:yVal>
                <c:smooth val="0"/>
                <c:extLst xmlns:c15="http://schemas.microsoft.com/office/drawing/2012/chart">
                  <c:ext xmlns:c16="http://schemas.microsoft.com/office/drawing/2014/chart" uri="{C3380CC4-5D6E-409C-BE32-E72D297353CC}">
                    <c16:uniqueId val="{00000002-7C36-4544-9524-AB6DD5DEDA7E}"/>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'F8_hist-trends-sex'!$E$1</c15:sqref>
                        </c15:formulaRef>
                      </c:ext>
                    </c:extLst>
                    <c:strCache>
                      <c:ptCount val="1"/>
                      <c:pt idx="0">
                        <c:v>Adenocarcinoma female</c:v>
                      </c:pt>
                    </c:strCache>
                  </c:strRef>
                </c:tx>
                <c:spPr>
                  <a:ln w="19050" cap="rnd">
                    <a:solidFill>
                      <a:schemeClr val="accent2"/>
                    </a:solidFill>
                    <a:prstDash val="sysDash"/>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'F8_hist-trends-sex'!$E$3:$E$27</c15:sqref>
                        </c15:formulaRef>
                      </c:ext>
                    </c:extLst>
                    <c:numCache>
                      <c:formatCode>0.0</c:formatCode>
                      <c:ptCount val="25"/>
                      <c:pt idx="0">
                        <c:v>17.405920299999998</c:v>
                      </c:pt>
                      <c:pt idx="1">
                        <c:v>16.803174899999998</c:v>
                      </c:pt>
                      <c:pt idx="2">
                        <c:v>16.462585499999999</c:v>
                      </c:pt>
                      <c:pt idx="3">
                        <c:v>17.460007300000001</c:v>
                      </c:pt>
                      <c:pt idx="4">
                        <c:v>18.109948500000002</c:v>
                      </c:pt>
                      <c:pt idx="5">
                        <c:v>17.790442899999999</c:v>
                      </c:pt>
                      <c:pt idx="6">
                        <c:v>19.3579276</c:v>
                      </c:pt>
                      <c:pt idx="7">
                        <c:v>18.802223600000001</c:v>
                      </c:pt>
                      <c:pt idx="8">
                        <c:v>18.987891699999999</c:v>
                      </c:pt>
                      <c:pt idx="9">
                        <c:v>19.075915200000001</c:v>
                      </c:pt>
                      <c:pt idx="10">
                        <c:v>18.824850000000001</c:v>
                      </c:pt>
                      <c:pt idx="11">
                        <c:v>17.592838100000002</c:v>
                      </c:pt>
                      <c:pt idx="12">
                        <c:v>18.907095600000002</c:v>
                      </c:pt>
                      <c:pt idx="13">
                        <c:v>19.0849072</c:v>
                      </c:pt>
                      <c:pt idx="14">
                        <c:v>19.436851300000001</c:v>
                      </c:pt>
                      <c:pt idx="15">
                        <c:v>20.120316800000001</c:v>
                      </c:pt>
                      <c:pt idx="16">
                        <c:v>19.5230791</c:v>
                      </c:pt>
                      <c:pt idx="17">
                        <c:v>20.729948400000001</c:v>
                      </c:pt>
                      <c:pt idx="18">
                        <c:v>23.564670499999998</c:v>
                      </c:pt>
                      <c:pt idx="19">
                        <c:v>25.197464</c:v>
                      </c:pt>
                      <c:pt idx="20">
                        <c:v>27.700793600000001</c:v>
                      </c:pt>
                      <c:pt idx="21">
                        <c:v>28.634989699999998</c:v>
                      </c:pt>
                      <c:pt idx="22">
                        <c:v>29.3979213</c:v>
                      </c:pt>
                      <c:pt idx="23">
                        <c:v>28.643142099999999</c:v>
                      </c:pt>
                      <c:pt idx="24">
                        <c:v>29.21199</c:v>
                      </c:pt>
                    </c:numCache>
                  </c:numRef>
                </c:yVal>
                <c:smooth val="0"/>
                <c:extLst xmlns:c15="http://schemas.microsoft.com/office/drawing/2012/chart">
                  <c:ext xmlns:c16="http://schemas.microsoft.com/office/drawing/2014/chart" uri="{C3380CC4-5D6E-409C-BE32-E72D297353CC}">
                    <c16:uniqueId val="{00000003-7C36-4544-9524-AB6DD5DEDA7E}"/>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'F8_hist-trends-sex'!$F$1</c15:sqref>
                        </c15:formulaRef>
                      </c:ext>
                    </c:extLst>
                    <c:strCache>
                      <c:ptCount val="1"/>
                      <c:pt idx="0">
                        <c:v>Small cell lung cancer male</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'F8_hist-trends-sex'!$F$3:$F$27</c15:sqref>
                        </c15:formulaRef>
                      </c:ext>
                    </c:extLst>
                    <c:numCache>
                      <c:formatCode>0.0</c:formatCode>
                      <c:ptCount val="25"/>
                      <c:pt idx="0">
                        <c:v>13.597239399999999</c:v>
                      </c:pt>
                      <c:pt idx="1">
                        <c:v>13.609640000000001</c:v>
                      </c:pt>
                      <c:pt idx="2">
                        <c:v>12.688068599999999</c:v>
                      </c:pt>
                      <c:pt idx="3">
                        <c:v>12.194203099999999</c:v>
                      </c:pt>
                      <c:pt idx="4">
                        <c:v>12.321141799999999</c:v>
                      </c:pt>
                      <c:pt idx="5">
                        <c:v>10.936139000000001</c:v>
                      </c:pt>
                      <c:pt idx="6">
                        <c:v>10.894549</c:v>
                      </c:pt>
                      <c:pt idx="7">
                        <c:v>11.120665000000001</c:v>
                      </c:pt>
                      <c:pt idx="8">
                        <c:v>10.957667799999999</c:v>
                      </c:pt>
                      <c:pt idx="9">
                        <c:v>9.4845299999999995</c:v>
                      </c:pt>
                      <c:pt idx="10">
                        <c:v>9.6222954000000005</c:v>
                      </c:pt>
                      <c:pt idx="11">
                        <c:v>9.7313106000000005</c:v>
                      </c:pt>
                      <c:pt idx="12">
                        <c:v>9.1222566</c:v>
                      </c:pt>
                      <c:pt idx="13">
                        <c:v>8.5386524999999995</c:v>
                      </c:pt>
                      <c:pt idx="14">
                        <c:v>8.6320312000000001</c:v>
                      </c:pt>
                      <c:pt idx="15">
                        <c:v>8.5148255000000006</c:v>
                      </c:pt>
                      <c:pt idx="16">
                        <c:v>8.7949488999999996</c:v>
                      </c:pt>
                      <c:pt idx="17">
                        <c:v>8.8223113000000009</c:v>
                      </c:pt>
                      <c:pt idx="18">
                        <c:v>8.5207639000000004</c:v>
                      </c:pt>
                      <c:pt idx="19">
                        <c:v>8.0989488999999999</c:v>
                      </c:pt>
                      <c:pt idx="20">
                        <c:v>7.7306429999999997</c:v>
                      </c:pt>
                      <c:pt idx="21">
                        <c:v>7.4201462999999999</c:v>
                      </c:pt>
                      <c:pt idx="22">
                        <c:v>7.5543753999999996</c:v>
                      </c:pt>
                      <c:pt idx="23">
                        <c:v>7.2709384999999997</c:v>
                      </c:pt>
                      <c:pt idx="24">
                        <c:v>6.8105969000000002</c:v>
                      </c:pt>
                    </c:numCache>
                  </c:numRef>
                </c:yVal>
                <c:smooth val="0"/>
                <c:extLst xmlns:c15="http://schemas.microsoft.com/office/drawing/2012/chart">
                  <c:ext xmlns:c16="http://schemas.microsoft.com/office/drawing/2014/chart" uri="{C3380CC4-5D6E-409C-BE32-E72D297353CC}">
                    <c16:uniqueId val="{00000004-7C36-4544-9524-AB6DD5DEDA7E}"/>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'F8_hist-trends-sex'!$G$1</c15:sqref>
                        </c15:formulaRef>
                      </c:ext>
                    </c:extLst>
                    <c:strCache>
                      <c:ptCount val="1"/>
                      <c:pt idx="0">
                        <c:v>Small cell  lung cancer female</c:v>
                      </c:pt>
                    </c:strCache>
                  </c:strRef>
                </c:tx>
                <c:spPr>
                  <a:ln w="19050" cap="rnd">
                    <a:solidFill>
                      <a:schemeClr val="accent3"/>
                    </a:solidFill>
                    <a:prstDash val="sysDash"/>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'F8_hist-trends-sex'!$G$3:$G$27</c15:sqref>
                        </c15:formulaRef>
                      </c:ext>
                    </c:extLst>
                    <c:numCache>
                      <c:formatCode>0.0</c:formatCode>
                      <c:ptCount val="25"/>
                      <c:pt idx="0">
                        <c:v>8.0926769000000007</c:v>
                      </c:pt>
                      <c:pt idx="1">
                        <c:v>8.5467975000000003</c:v>
                      </c:pt>
                      <c:pt idx="2">
                        <c:v>7.8694474000000003</c:v>
                      </c:pt>
                      <c:pt idx="3">
                        <c:v>8.0282658999999992</c:v>
                      </c:pt>
                      <c:pt idx="4">
                        <c:v>8.0894539000000005</c:v>
                      </c:pt>
                      <c:pt idx="5">
                        <c:v>8.5968339999999994</c:v>
                      </c:pt>
                      <c:pt idx="6">
                        <c:v>8.0361119999999993</c:v>
                      </c:pt>
                      <c:pt idx="7">
                        <c:v>7.5964498999999996</c:v>
                      </c:pt>
                      <c:pt idx="8">
                        <c:v>7.7542625000000003</c:v>
                      </c:pt>
                      <c:pt idx="9">
                        <c:v>7.7317726000000002</c:v>
                      </c:pt>
                      <c:pt idx="10">
                        <c:v>7.6640658000000004</c:v>
                      </c:pt>
                      <c:pt idx="11">
                        <c:v>6.8942300000000003</c:v>
                      </c:pt>
                      <c:pt idx="12">
                        <c:v>7.2399155000000004</c:v>
                      </c:pt>
                      <c:pt idx="13">
                        <c:v>7.3222911000000002</c:v>
                      </c:pt>
                      <c:pt idx="14">
                        <c:v>6.9120163999999997</c:v>
                      </c:pt>
                      <c:pt idx="15">
                        <c:v>7.0117944999999997</c:v>
                      </c:pt>
                      <c:pt idx="16">
                        <c:v>6.9035520999999997</c:v>
                      </c:pt>
                      <c:pt idx="17">
                        <c:v>7.0917517999999999</c:v>
                      </c:pt>
                      <c:pt idx="18">
                        <c:v>6.9958672000000002</c:v>
                      </c:pt>
                      <c:pt idx="19">
                        <c:v>7.2815536999999999</c:v>
                      </c:pt>
                      <c:pt idx="20">
                        <c:v>6.8529131000000003</c:v>
                      </c:pt>
                      <c:pt idx="21">
                        <c:v>6.6937515000000003</c:v>
                      </c:pt>
                      <c:pt idx="22">
                        <c:v>6.9767723000000004</c:v>
                      </c:pt>
                      <c:pt idx="23">
                        <c:v>6.6459508999999999</c:v>
                      </c:pt>
                      <c:pt idx="24">
                        <c:v>5.9878163000000004</c:v>
                      </c:pt>
                    </c:numCache>
                  </c:numRef>
                </c:yVal>
                <c:smooth val="0"/>
                <c:extLst xmlns:c15="http://schemas.microsoft.com/office/drawing/2012/chart">
                  <c:ext xmlns:c16="http://schemas.microsoft.com/office/drawing/2014/chart" uri="{C3380CC4-5D6E-409C-BE32-E72D297353CC}">
                    <c16:uniqueId val="{00000005-7C36-4544-9524-AB6DD5DEDA7E}"/>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'F8_hist-trends-sex'!$J$1</c15:sqref>
                        </c15:formulaRef>
                      </c:ext>
                    </c:extLst>
                    <c:strCache>
                      <c:ptCount val="1"/>
                      <c:pt idx="0">
                        <c:v>Non–small cell lung cancer, NOS male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'F8_hist-trends-sex'!$J$3:$J$27</c15:sqref>
                        </c15:formulaRef>
                      </c:ext>
                    </c:extLst>
                    <c:numCache>
                      <c:formatCode>0.0</c:formatCode>
                      <c:ptCount val="25"/>
                      <c:pt idx="0">
                        <c:v>11.325283499999999</c:v>
                      </c:pt>
                      <c:pt idx="1">
                        <c:v>12.334212000000001</c:v>
                      </c:pt>
                      <c:pt idx="2">
                        <c:v>11.6808283</c:v>
                      </c:pt>
                      <c:pt idx="3">
                        <c:v>11.765583599999999</c:v>
                      </c:pt>
                      <c:pt idx="4">
                        <c:v>12.657819399999999</c:v>
                      </c:pt>
                      <c:pt idx="5">
                        <c:v>12.810557599999999</c:v>
                      </c:pt>
                      <c:pt idx="6">
                        <c:v>14.2081128</c:v>
                      </c:pt>
                      <c:pt idx="7">
                        <c:v>14.8969456</c:v>
                      </c:pt>
                      <c:pt idx="8">
                        <c:v>14.590307299999999</c:v>
                      </c:pt>
                      <c:pt idx="9">
                        <c:v>14.7719778</c:v>
                      </c:pt>
                      <c:pt idx="10">
                        <c:v>18.272455399999998</c:v>
                      </c:pt>
                      <c:pt idx="11">
                        <c:v>20.573054599999999</c:v>
                      </c:pt>
                      <c:pt idx="12">
                        <c:v>20.539647899999999</c:v>
                      </c:pt>
                      <c:pt idx="13">
                        <c:v>23.0810022</c:v>
                      </c:pt>
                      <c:pt idx="14">
                        <c:v>23.56493</c:v>
                      </c:pt>
                      <c:pt idx="15">
                        <c:v>24.620517599999999</c:v>
                      </c:pt>
                      <c:pt idx="16">
                        <c:v>23.590141599999999</c:v>
                      </c:pt>
                      <c:pt idx="17">
                        <c:v>22.025310399999999</c:v>
                      </c:pt>
                      <c:pt idx="18">
                        <c:v>18.1488671</c:v>
                      </c:pt>
                      <c:pt idx="19">
                        <c:v>16.4142388</c:v>
                      </c:pt>
                      <c:pt idx="20">
                        <c:v>14.527587499999999</c:v>
                      </c:pt>
                      <c:pt idx="21">
                        <c:v>13.2829514</c:v>
                      </c:pt>
                      <c:pt idx="22">
                        <c:v>13.135436500000001</c:v>
                      </c:pt>
                      <c:pt idx="23">
                        <c:v>11.7019634</c:v>
                      </c:pt>
                      <c:pt idx="24">
                        <c:v>11.3459971</c:v>
                      </c:pt>
                    </c:numCache>
                  </c:numRef>
                </c:yVal>
                <c:smooth val="0"/>
                <c:extLst xmlns:c15="http://schemas.microsoft.com/office/drawing/2012/chart">
                  <c:ext xmlns:c16="http://schemas.microsoft.com/office/drawing/2014/chart" uri="{C3380CC4-5D6E-409C-BE32-E72D297353CC}">
                    <c16:uniqueId val="{00000008-7C36-4544-9524-AB6DD5DEDA7E}"/>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'F8_hist-trends-sex'!$K$1</c15:sqref>
                        </c15:formulaRef>
                      </c:ext>
                    </c:extLst>
                    <c:strCache>
                      <c:ptCount val="1"/>
                      <c:pt idx="0">
                        <c:v>Non–small cell lung cancer, NOS female</c:v>
                      </c:pt>
                    </c:strCache>
                  </c:strRef>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'F8_hist-trends-sex'!$K$3:$K$27</c15:sqref>
                        </c15:formulaRef>
                      </c:ext>
                    </c:extLst>
                    <c:numCache>
                      <c:formatCode>0.0</c:formatCode>
                      <c:ptCount val="25"/>
                      <c:pt idx="0">
                        <c:v>5.4997907000000001</c:v>
                      </c:pt>
                      <c:pt idx="1">
                        <c:v>5.5341877999999998</c:v>
                      </c:pt>
                      <c:pt idx="2">
                        <c:v>5.5621467999999998</c:v>
                      </c:pt>
                      <c:pt idx="3">
                        <c:v>6.4792297000000003</c:v>
                      </c:pt>
                      <c:pt idx="4">
                        <c:v>6.7482651000000002</c:v>
                      </c:pt>
                      <c:pt idx="5">
                        <c:v>6.9086388999999997</c:v>
                      </c:pt>
                      <c:pt idx="6">
                        <c:v>7.8530382999999997</c:v>
                      </c:pt>
                      <c:pt idx="7">
                        <c:v>8.7242277000000001</c:v>
                      </c:pt>
                      <c:pt idx="8">
                        <c:v>9.2848667999999996</c:v>
                      </c:pt>
                      <c:pt idx="9">
                        <c:v>9.7305857000000007</c:v>
                      </c:pt>
                      <c:pt idx="10">
                        <c:v>11.727399500000001</c:v>
                      </c:pt>
                      <c:pt idx="11">
                        <c:v>13.828857599999999</c:v>
                      </c:pt>
                      <c:pt idx="12">
                        <c:v>14.385547799999999</c:v>
                      </c:pt>
                      <c:pt idx="13">
                        <c:v>16.315515900000001</c:v>
                      </c:pt>
                      <c:pt idx="14">
                        <c:v>16.528551</c:v>
                      </c:pt>
                      <c:pt idx="15">
                        <c:v>17.433676599999998</c:v>
                      </c:pt>
                      <c:pt idx="16">
                        <c:v>17.503392999999999</c:v>
                      </c:pt>
                      <c:pt idx="17">
                        <c:v>16.6782219</c:v>
                      </c:pt>
                      <c:pt idx="18">
                        <c:v>14.053845300000001</c:v>
                      </c:pt>
                      <c:pt idx="19">
                        <c:v>12.6233702</c:v>
                      </c:pt>
                      <c:pt idx="20">
                        <c:v>11.525262400000001</c:v>
                      </c:pt>
                      <c:pt idx="21">
                        <c:v>10.4681611</c:v>
                      </c:pt>
                      <c:pt idx="22">
                        <c:v>10.4495059</c:v>
                      </c:pt>
                      <c:pt idx="23">
                        <c:v>9.5307952999999994</c:v>
                      </c:pt>
                      <c:pt idx="24">
                        <c:v>9.0196608999999999</c:v>
                      </c:pt>
                    </c:numCache>
                  </c:numRef>
                </c:yVal>
                <c:smooth val="0"/>
                <c:extLst xmlns:c15="http://schemas.microsoft.com/office/drawing/2012/chart">
                  <c:ext xmlns:c16="http://schemas.microsoft.com/office/drawing/2014/chart" uri="{C3380CC4-5D6E-409C-BE32-E72D297353CC}">
                    <c16:uniqueId val="{00000009-7C36-4544-9524-AB6DD5DEDA7E}"/>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'F8_hist-trends-sex'!$L$1</c15:sqref>
                        </c15:formulaRef>
                      </c:ext>
                    </c:extLst>
                    <c:strCache>
                      <c:ptCount val="1"/>
                      <c:pt idx="0">
                        <c:v>Unspecified male</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'F8_hist-trends-sex'!$L$3:$L$27</c15:sqref>
                        </c15:formulaRef>
                      </c:ext>
                    </c:extLst>
                    <c:numCache>
                      <c:formatCode>0.0</c:formatCode>
                      <c:ptCount val="25"/>
                      <c:pt idx="0">
                        <c:v>18.894064499999999</c:v>
                      </c:pt>
                      <c:pt idx="1">
                        <c:v>17.915337900000001</c:v>
                      </c:pt>
                      <c:pt idx="2">
                        <c:v>17.354096699999999</c:v>
                      </c:pt>
                      <c:pt idx="3">
                        <c:v>17.848319400000001</c:v>
                      </c:pt>
                      <c:pt idx="4">
                        <c:v>16.690584099999999</c:v>
                      </c:pt>
                      <c:pt idx="5">
                        <c:v>14.714746</c:v>
                      </c:pt>
                      <c:pt idx="6">
                        <c:v>15.952564600000001</c:v>
                      </c:pt>
                      <c:pt idx="7">
                        <c:v>16.733977800000002</c:v>
                      </c:pt>
                      <c:pt idx="8">
                        <c:v>14.7662949</c:v>
                      </c:pt>
                      <c:pt idx="9">
                        <c:v>16.5439434</c:v>
                      </c:pt>
                      <c:pt idx="10">
                        <c:v>14.5919936</c:v>
                      </c:pt>
                      <c:pt idx="11">
                        <c:v>13.7008294</c:v>
                      </c:pt>
                      <c:pt idx="12">
                        <c:v>14.4075194</c:v>
                      </c:pt>
                      <c:pt idx="13">
                        <c:v>13.2230375</c:v>
                      </c:pt>
                      <c:pt idx="14">
                        <c:v>12.6526532</c:v>
                      </c:pt>
                      <c:pt idx="15">
                        <c:v>11.44929</c:v>
                      </c:pt>
                      <c:pt idx="16">
                        <c:v>10.7554581</c:v>
                      </c:pt>
                      <c:pt idx="17">
                        <c:v>11.157142</c:v>
                      </c:pt>
                      <c:pt idx="18">
                        <c:v>12.3842377</c:v>
                      </c:pt>
                      <c:pt idx="19">
                        <c:v>11.780512699999999</c:v>
                      </c:pt>
                      <c:pt idx="20">
                        <c:v>12.975221299999999</c:v>
                      </c:pt>
                      <c:pt idx="21">
                        <c:v>12.061818799999999</c:v>
                      </c:pt>
                      <c:pt idx="22">
                        <c:v>11.0440038</c:v>
                      </c:pt>
                      <c:pt idx="23">
                        <c:v>7.9421692000000004</c:v>
                      </c:pt>
                      <c:pt idx="24">
                        <c:v>6.2025172</c:v>
                      </c:pt>
                    </c:numCache>
                  </c:numRef>
                </c:yVal>
                <c:smooth val="0"/>
                <c:extLst xmlns:c15="http://schemas.microsoft.com/office/drawing/2012/chart">
                  <c:ext xmlns:c16="http://schemas.microsoft.com/office/drawing/2014/chart" uri="{C3380CC4-5D6E-409C-BE32-E72D297353CC}">
                    <c16:uniqueId val="{0000000A-7C36-4544-9524-AB6DD5DEDA7E}"/>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'F8_hist-trends-sex'!$M$1</c15:sqref>
                        </c15:formulaRef>
                      </c:ext>
                    </c:extLst>
                    <c:strCache>
                      <c:ptCount val="1"/>
                      <c:pt idx="0">
                        <c:v>Unspecified female</c:v>
                      </c:pt>
                    </c:strCache>
                  </c:strRef>
                </c:tx>
                <c:spPr>
                  <a:ln w="19050" cap="rnd">
                    <a:solidFill>
                      <a:schemeClr val="accent5"/>
                    </a:solidFill>
                    <a:prstDash val="sysDash"/>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'F8_hist-trends-sex'!$M$3:$M$27</c15:sqref>
                        </c15:formulaRef>
                      </c:ext>
                    </c:extLst>
                    <c:numCache>
                      <c:formatCode>0.0</c:formatCode>
                      <c:ptCount val="25"/>
                      <c:pt idx="0">
                        <c:v>7.3832421000000004</c:v>
                      </c:pt>
                      <c:pt idx="1">
                        <c:v>7.6138006000000003</c:v>
                      </c:pt>
                      <c:pt idx="2">
                        <c:v>7.5467086999999999</c:v>
                      </c:pt>
                      <c:pt idx="3">
                        <c:v>7.3473965000000003</c:v>
                      </c:pt>
                      <c:pt idx="4">
                        <c:v>7.7489755999999996</c:v>
                      </c:pt>
                      <c:pt idx="5">
                        <c:v>7.2495539999999998</c:v>
                      </c:pt>
                      <c:pt idx="6">
                        <c:v>8.1010643000000009</c:v>
                      </c:pt>
                      <c:pt idx="7">
                        <c:v>8.6824505999999992</c:v>
                      </c:pt>
                      <c:pt idx="8">
                        <c:v>8.4797434000000003</c:v>
                      </c:pt>
                      <c:pt idx="9">
                        <c:v>9.0302579999999999</c:v>
                      </c:pt>
                      <c:pt idx="10">
                        <c:v>8.2813674000000006</c:v>
                      </c:pt>
                      <c:pt idx="11">
                        <c:v>8.3036264000000006</c:v>
                      </c:pt>
                      <c:pt idx="12">
                        <c:v>7.6997099999999996</c:v>
                      </c:pt>
                      <c:pt idx="13">
                        <c:v>8.0736977000000003</c:v>
                      </c:pt>
                      <c:pt idx="14">
                        <c:v>8.2971433999999995</c:v>
                      </c:pt>
                      <c:pt idx="15">
                        <c:v>7.3234019999999997</c:v>
                      </c:pt>
                      <c:pt idx="16">
                        <c:v>8.0181802999999991</c:v>
                      </c:pt>
                      <c:pt idx="17">
                        <c:v>7.0287170999999997</c:v>
                      </c:pt>
                      <c:pt idx="18">
                        <c:v>7.8043585000000002</c:v>
                      </c:pt>
                      <c:pt idx="19">
                        <c:v>7.5129902</c:v>
                      </c:pt>
                      <c:pt idx="20">
                        <c:v>7.8356389999999996</c:v>
                      </c:pt>
                      <c:pt idx="21">
                        <c:v>8.2377508000000006</c:v>
                      </c:pt>
                      <c:pt idx="22">
                        <c:v>8.1919632999999994</c:v>
                      </c:pt>
                      <c:pt idx="23">
                        <c:v>5.6397544000000002</c:v>
                      </c:pt>
                      <c:pt idx="24">
                        <c:v>4.7803880999999997</c:v>
                      </c:pt>
                    </c:numCache>
                  </c:numRef>
                </c:yVal>
                <c:smooth val="0"/>
                <c:extLst xmlns:c15="http://schemas.microsoft.com/office/drawing/2012/chart">
                  <c:ext xmlns:c16="http://schemas.microsoft.com/office/drawing/2014/chart" uri="{C3380CC4-5D6E-409C-BE32-E72D297353CC}">
                    <c16:uniqueId val="{0000000B-7C36-4544-9524-AB6DD5DEDA7E}"/>
                  </c:ext>
                </c:extLst>
              </c15:ser>
            </c15:filteredScatterSeries>
          </c:ext>
        </c:extLst>
      </c:scatterChart>
      <c:valAx>
        <c:axId val="646021280"/>
        <c:scaling>
          <c:orientation val="minMax"/>
          <c:max val="2016"/>
          <c:min val="199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 of diagnosis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5400"/>
        <c:crosses val="autoZero"/>
        <c:crossBetween val="midCat"/>
        <c:majorUnit val="1"/>
      </c:valAx>
      <c:valAx>
        <c:axId val="646015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ASIR (per 100,000)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2128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8"/>
          <c:order val="8"/>
          <c:tx>
            <c:strRef>
              <c:f>'F8_hist-trends-sex'!$J$1</c:f>
              <c:strCache>
                <c:ptCount val="1"/>
                <c:pt idx="0">
                  <c:v>Non–small cell lung cancer, NOS male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'F8_hist-trends-sex'!$J$3:$J$27</c:f>
              <c:numCache>
                <c:formatCode>0.0</c:formatCode>
                <c:ptCount val="25"/>
                <c:pt idx="0">
                  <c:v>11.325283499999999</c:v>
                </c:pt>
                <c:pt idx="1">
                  <c:v>12.334212000000001</c:v>
                </c:pt>
                <c:pt idx="2">
                  <c:v>11.6808283</c:v>
                </c:pt>
                <c:pt idx="3">
                  <c:v>11.765583599999999</c:v>
                </c:pt>
                <c:pt idx="4">
                  <c:v>12.657819399999999</c:v>
                </c:pt>
                <c:pt idx="5">
                  <c:v>12.810557599999999</c:v>
                </c:pt>
                <c:pt idx="6">
                  <c:v>14.2081128</c:v>
                </c:pt>
                <c:pt idx="7">
                  <c:v>14.8969456</c:v>
                </c:pt>
                <c:pt idx="8">
                  <c:v>14.590307299999999</c:v>
                </c:pt>
                <c:pt idx="9">
                  <c:v>14.7719778</c:v>
                </c:pt>
                <c:pt idx="10">
                  <c:v>18.272455399999998</c:v>
                </c:pt>
                <c:pt idx="11">
                  <c:v>20.573054599999999</c:v>
                </c:pt>
                <c:pt idx="12">
                  <c:v>20.539647899999999</c:v>
                </c:pt>
                <c:pt idx="13">
                  <c:v>23.0810022</c:v>
                </c:pt>
                <c:pt idx="14">
                  <c:v>23.56493</c:v>
                </c:pt>
                <c:pt idx="15">
                  <c:v>24.620517599999999</c:v>
                </c:pt>
                <c:pt idx="16">
                  <c:v>23.590141599999999</c:v>
                </c:pt>
                <c:pt idx="17">
                  <c:v>22.025310399999999</c:v>
                </c:pt>
                <c:pt idx="18">
                  <c:v>18.1488671</c:v>
                </c:pt>
                <c:pt idx="19">
                  <c:v>16.4142388</c:v>
                </c:pt>
                <c:pt idx="20">
                  <c:v>14.527587499999999</c:v>
                </c:pt>
                <c:pt idx="21">
                  <c:v>13.2829514</c:v>
                </c:pt>
                <c:pt idx="22">
                  <c:v>13.135436500000001</c:v>
                </c:pt>
                <c:pt idx="23">
                  <c:v>11.7019634</c:v>
                </c:pt>
                <c:pt idx="24">
                  <c:v>11.3459971</c:v>
                </c:pt>
              </c:numCache>
            </c:numRef>
          </c:yVal>
          <c:smooth val="0"/>
          <c:extLst>
            <c:ext xmlns:c16="http://schemas.microsoft.com/office/drawing/2014/chart" uri="{C3380CC4-5D6E-409C-BE32-E72D297353CC}">
              <c16:uniqueId val="{00000008-7C36-4544-9524-AB6DD5DEDA7E}"/>
            </c:ext>
          </c:extLst>
        </c:ser>
        <c:ser>
          <c:idx val="9"/>
          <c:order val="9"/>
          <c:tx>
            <c:strRef>
              <c:f>'F8_hist-trends-sex'!$K$1</c:f>
              <c:strCache>
                <c:ptCount val="1"/>
                <c:pt idx="0">
                  <c:v>Non–small cell lung cancer, NOS female</c:v>
                </c:pt>
              </c:strCache>
            </c:strRef>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'F8_hist-trends-sex'!$K$3:$K$27</c:f>
              <c:numCache>
                <c:formatCode>0.0</c:formatCode>
                <c:ptCount val="25"/>
                <c:pt idx="0">
                  <c:v>5.4997907000000001</c:v>
                </c:pt>
                <c:pt idx="1">
                  <c:v>5.5341877999999998</c:v>
                </c:pt>
                <c:pt idx="2">
                  <c:v>5.5621467999999998</c:v>
                </c:pt>
                <c:pt idx="3">
                  <c:v>6.4792297000000003</c:v>
                </c:pt>
                <c:pt idx="4">
                  <c:v>6.7482651000000002</c:v>
                </c:pt>
                <c:pt idx="5">
                  <c:v>6.9086388999999997</c:v>
                </c:pt>
                <c:pt idx="6">
                  <c:v>7.8530382999999997</c:v>
                </c:pt>
                <c:pt idx="7">
                  <c:v>8.7242277000000001</c:v>
                </c:pt>
                <c:pt idx="8">
                  <c:v>9.2848667999999996</c:v>
                </c:pt>
                <c:pt idx="9">
                  <c:v>9.7305857000000007</c:v>
                </c:pt>
                <c:pt idx="10">
                  <c:v>11.727399500000001</c:v>
                </c:pt>
                <c:pt idx="11">
                  <c:v>13.828857599999999</c:v>
                </c:pt>
                <c:pt idx="12">
                  <c:v>14.385547799999999</c:v>
                </c:pt>
                <c:pt idx="13">
                  <c:v>16.315515900000001</c:v>
                </c:pt>
                <c:pt idx="14">
                  <c:v>16.528551</c:v>
                </c:pt>
                <c:pt idx="15">
                  <c:v>17.433676599999998</c:v>
                </c:pt>
                <c:pt idx="16">
                  <c:v>17.503392999999999</c:v>
                </c:pt>
                <c:pt idx="17">
                  <c:v>16.6782219</c:v>
                </c:pt>
                <c:pt idx="18">
                  <c:v>14.053845300000001</c:v>
                </c:pt>
                <c:pt idx="19">
                  <c:v>12.6233702</c:v>
                </c:pt>
                <c:pt idx="20">
                  <c:v>11.525262400000001</c:v>
                </c:pt>
                <c:pt idx="21">
                  <c:v>10.4681611</c:v>
                </c:pt>
                <c:pt idx="22">
                  <c:v>10.4495059</c:v>
                </c:pt>
                <c:pt idx="23">
                  <c:v>9.5307952999999994</c:v>
                </c:pt>
                <c:pt idx="24">
                  <c:v>9.0196608999999999</c:v>
                </c:pt>
              </c:numCache>
            </c:numRef>
          </c:yVal>
          <c:smooth val="0"/>
          <c:extLst>
            <c:ext xmlns:c16="http://schemas.microsoft.com/office/drawing/2014/chart" uri="{C3380CC4-5D6E-409C-BE32-E72D297353CC}">
              <c16:uniqueId val="{00000009-7C36-4544-9524-AB6DD5DEDA7E}"/>
            </c:ext>
          </c:extLst>
        </c:ser>
        <c:dLbls>
          <c:showLegendKey val="0"/>
          <c:showVal val="0"/>
          <c:showCatName val="0"/>
          <c:showSerName val="0"/>
          <c:showPercent val="0"/>
          <c:showBubbleSize val="0"/>
        </c:dLbls>
        <c:axId val="646020104"/>
        <c:axId val="646015008"/>
        <c:extLst>
          <c:ext xmlns:c15="http://schemas.microsoft.com/office/drawing/2012/chart" uri="{02D57815-91ED-43cb-92C2-25804820EDAC}">
            <c15:filteredScatterSeries>
              <c15:ser>
                <c:idx val="0"/>
                <c:order val="0"/>
                <c:tx>
                  <c:strRef>
                    <c:extLst>
                      <c:ext uri="{02D57815-91ED-43cb-92C2-25804820EDAC}">
                        <c15:formulaRef>
                          <c15:sqref>'F8_hist-trends-sex'!$B$1</c15:sqref>
                        </c15:formulaRef>
                      </c:ext>
                    </c:extLst>
                    <c:strCache>
                      <c:ptCount val="1"/>
                      <c:pt idx="0">
                        <c:v>Squamous cell carcinoma male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c:ext uri="{02D57815-91ED-43cb-92C2-25804820EDAC}">
                        <c15:formulaRef>
                          <c15:sqref>'F8_hist-trends-sex'!$B$3:$B$27</c15:sqref>
                        </c15:formulaRef>
                      </c:ext>
                    </c:extLst>
                    <c:numCache>
                      <c:formatCode>0.0</c:formatCode>
                      <c:ptCount val="25"/>
                      <c:pt idx="0">
                        <c:v>31.5547608</c:v>
                      </c:pt>
                      <c:pt idx="1">
                        <c:v>30.892546200000002</c:v>
                      </c:pt>
                      <c:pt idx="2">
                        <c:v>26.904204499999999</c:v>
                      </c:pt>
                      <c:pt idx="3">
                        <c:v>26.819538699999999</c:v>
                      </c:pt>
                      <c:pt idx="4">
                        <c:v>25.512850499999999</c:v>
                      </c:pt>
                      <c:pt idx="5">
                        <c:v>24.609237700000001</c:v>
                      </c:pt>
                      <c:pt idx="6">
                        <c:v>23.412865799999999</c:v>
                      </c:pt>
                      <c:pt idx="7">
                        <c:v>22.495402500000001</c:v>
                      </c:pt>
                      <c:pt idx="8">
                        <c:v>21.266519200000001</c:v>
                      </c:pt>
                      <c:pt idx="9">
                        <c:v>20.7794244</c:v>
                      </c:pt>
                      <c:pt idx="10">
                        <c:v>19.725658299999999</c:v>
                      </c:pt>
                      <c:pt idx="11">
                        <c:v>18.2819194</c:v>
                      </c:pt>
                      <c:pt idx="12">
                        <c:v>17.2758611</c:v>
                      </c:pt>
                      <c:pt idx="13">
                        <c:v>16.714479799999999</c:v>
                      </c:pt>
                      <c:pt idx="14">
                        <c:v>16.428015899999998</c:v>
                      </c:pt>
                      <c:pt idx="15">
                        <c:v>15.8929619</c:v>
                      </c:pt>
                      <c:pt idx="16">
                        <c:v>14.3751535</c:v>
                      </c:pt>
                      <c:pt idx="17">
                        <c:v>15.504867000000001</c:v>
                      </c:pt>
                      <c:pt idx="18">
                        <c:v>16.501131999999998</c:v>
                      </c:pt>
                      <c:pt idx="19">
                        <c:v>15.7735389</c:v>
                      </c:pt>
                      <c:pt idx="20">
                        <c:v>15.989962800000001</c:v>
                      </c:pt>
                      <c:pt idx="21">
                        <c:v>15.4934601</c:v>
                      </c:pt>
                      <c:pt idx="22">
                        <c:v>15.578962000000001</c:v>
                      </c:pt>
                      <c:pt idx="23">
                        <c:v>15.1306253</c:v>
                      </c:pt>
                      <c:pt idx="24">
                        <c:v>14.3948442</c:v>
                      </c:pt>
                    </c:numCache>
                  </c:numRef>
                </c:yVal>
                <c:smooth val="0"/>
                <c:extLst>
                  <c:ext xmlns:c16="http://schemas.microsoft.com/office/drawing/2014/chart" uri="{C3380CC4-5D6E-409C-BE32-E72D297353CC}">
                    <c16:uniqueId val="{00000000-7C36-4544-9524-AB6DD5DEDA7E}"/>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'F8_hist-trends-sex'!$C$1</c15:sqref>
                        </c15:formulaRef>
                      </c:ext>
                    </c:extLst>
                    <c:strCache>
                      <c:ptCount val="1"/>
                      <c:pt idx="0">
                        <c:v>Squamous cell  carcinoma female</c:v>
                      </c:pt>
                    </c:strCache>
                  </c:strRef>
                </c:tx>
                <c:spPr>
                  <a:ln w="19050" cap="rnd">
                    <a:solidFill>
                      <a:schemeClr val="accent1"/>
                    </a:solidFill>
                    <a:prstDash val="sysDash"/>
                    <a:round/>
                  </a:ln>
                  <a:effectLst/>
                </c:spPr>
                <c:marker>
                  <c:symbol val="circle"/>
                  <c:size val="5"/>
                  <c:spPr>
                    <a:solidFill>
                      <a:schemeClr val="accent1"/>
                    </a:solidFill>
                    <a:ln w="9525">
                      <a:solidFill>
                        <a:schemeClr val="accent1">
                          <a:alpha val="96000"/>
                        </a:schemeClr>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'F8_hist-trends-sex'!$C$3:$C$27</c15:sqref>
                        </c15:formulaRef>
                      </c:ext>
                    </c:extLst>
                    <c:numCache>
                      <c:formatCode>0.0</c:formatCode>
                      <c:ptCount val="25"/>
                      <c:pt idx="0">
                        <c:v>8.5631178000000006</c:v>
                      </c:pt>
                      <c:pt idx="1">
                        <c:v>8.6207993999999992</c:v>
                      </c:pt>
                      <c:pt idx="2">
                        <c:v>8.7437328999999995</c:v>
                      </c:pt>
                      <c:pt idx="3">
                        <c:v>8.8338908000000007</c:v>
                      </c:pt>
                      <c:pt idx="4">
                        <c:v>8.7027423000000006</c:v>
                      </c:pt>
                      <c:pt idx="5">
                        <c:v>8.6048133999999994</c:v>
                      </c:pt>
                      <c:pt idx="6">
                        <c:v>8.6210710000000006</c:v>
                      </c:pt>
                      <c:pt idx="7">
                        <c:v>7.9268964999999998</c:v>
                      </c:pt>
                      <c:pt idx="8">
                        <c:v>8.3006346000000004</c:v>
                      </c:pt>
                      <c:pt idx="9">
                        <c:v>7.9510192999999996</c:v>
                      </c:pt>
                      <c:pt idx="10">
                        <c:v>7.8077528000000003</c:v>
                      </c:pt>
                      <c:pt idx="11">
                        <c:v>7.5300903999999997</c:v>
                      </c:pt>
                      <c:pt idx="12">
                        <c:v>7.3903821000000001</c:v>
                      </c:pt>
                      <c:pt idx="13">
                        <c:v>7.4103732000000004</c:v>
                      </c:pt>
                      <c:pt idx="14">
                        <c:v>7.5147697000000004</c:v>
                      </c:pt>
                      <c:pt idx="15">
                        <c:v>6.7162607000000003</c:v>
                      </c:pt>
                      <c:pt idx="16">
                        <c:v>6.9782048999999997</c:v>
                      </c:pt>
                      <c:pt idx="17">
                        <c:v>7.408442</c:v>
                      </c:pt>
                      <c:pt idx="18">
                        <c:v>7.7419057000000002</c:v>
                      </c:pt>
                      <c:pt idx="19">
                        <c:v>7.4109676000000002</c:v>
                      </c:pt>
                      <c:pt idx="20">
                        <c:v>8.2146869999999996</c:v>
                      </c:pt>
                      <c:pt idx="21">
                        <c:v>7.7872313999999996</c:v>
                      </c:pt>
                      <c:pt idx="22">
                        <c:v>8.0594037000000007</c:v>
                      </c:pt>
                      <c:pt idx="23">
                        <c:v>7.7730576999999998</c:v>
                      </c:pt>
                      <c:pt idx="24">
                        <c:v>7.5173999</c:v>
                      </c:pt>
                    </c:numCache>
                  </c:numRef>
                </c:yVal>
                <c:smooth val="0"/>
                <c:extLst xmlns:c15="http://schemas.microsoft.com/office/drawing/2012/chart">
                  <c:ext xmlns:c16="http://schemas.microsoft.com/office/drawing/2014/chart" uri="{C3380CC4-5D6E-409C-BE32-E72D297353CC}">
                    <c16:uniqueId val="{00000001-7C36-4544-9524-AB6DD5DEDA7E}"/>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'F8_hist-trends-sex'!$D$1</c15:sqref>
                        </c15:formulaRef>
                      </c:ext>
                    </c:extLst>
                    <c:strCache>
                      <c:ptCount val="1"/>
                      <c:pt idx="0">
                        <c:v>Adenocarcinoma male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'F8_hist-trends-sex'!$D$3:$D$27</c15:sqref>
                        </c15:formulaRef>
                      </c:ext>
                    </c:extLst>
                    <c:numCache>
                      <c:formatCode>0.0</c:formatCode>
                      <c:ptCount val="25"/>
                      <c:pt idx="0">
                        <c:v>24.021382500000001</c:v>
                      </c:pt>
                      <c:pt idx="1">
                        <c:v>23.245504100000002</c:v>
                      </c:pt>
                      <c:pt idx="2">
                        <c:v>23.395623199999999</c:v>
                      </c:pt>
                      <c:pt idx="3">
                        <c:v>23.5744337</c:v>
                      </c:pt>
                      <c:pt idx="4">
                        <c:v>22.160478099999999</c:v>
                      </c:pt>
                      <c:pt idx="5">
                        <c:v>23.037428200000001</c:v>
                      </c:pt>
                      <c:pt idx="6">
                        <c:v>22.9534971</c:v>
                      </c:pt>
                      <c:pt idx="7">
                        <c:v>22.8055293</c:v>
                      </c:pt>
                      <c:pt idx="8">
                        <c:v>21.952004800000001</c:v>
                      </c:pt>
                      <c:pt idx="9">
                        <c:v>22.189959300000002</c:v>
                      </c:pt>
                      <c:pt idx="10">
                        <c:v>20.628998200000002</c:v>
                      </c:pt>
                      <c:pt idx="11">
                        <c:v>19.466784499999999</c:v>
                      </c:pt>
                      <c:pt idx="12">
                        <c:v>20.114718199999999</c:v>
                      </c:pt>
                      <c:pt idx="13">
                        <c:v>19.711971399999999</c:v>
                      </c:pt>
                      <c:pt idx="14">
                        <c:v>19.234318900000002</c:v>
                      </c:pt>
                      <c:pt idx="15">
                        <c:v>19.553102899999999</c:v>
                      </c:pt>
                      <c:pt idx="16">
                        <c:v>20.036562700000001</c:v>
                      </c:pt>
                      <c:pt idx="17">
                        <c:v>20.444830400000001</c:v>
                      </c:pt>
                      <c:pt idx="18">
                        <c:v>23.635182199999999</c:v>
                      </c:pt>
                      <c:pt idx="19">
                        <c:v>24.329605300000001</c:v>
                      </c:pt>
                      <c:pt idx="20">
                        <c:v>27.009594499999999</c:v>
                      </c:pt>
                      <c:pt idx="21">
                        <c:v>26.5826326</c:v>
                      </c:pt>
                      <c:pt idx="22">
                        <c:v>27.4935969</c:v>
                      </c:pt>
                      <c:pt idx="23">
                        <c:v>26.299407299999999</c:v>
                      </c:pt>
                      <c:pt idx="24">
                        <c:v>26.4752467</c:v>
                      </c:pt>
                    </c:numCache>
                  </c:numRef>
                </c:yVal>
                <c:smooth val="0"/>
                <c:extLst xmlns:c15="http://schemas.microsoft.com/office/drawing/2012/chart">
                  <c:ext xmlns:c16="http://schemas.microsoft.com/office/drawing/2014/chart" uri="{C3380CC4-5D6E-409C-BE32-E72D297353CC}">
                    <c16:uniqueId val="{00000002-7C36-4544-9524-AB6DD5DEDA7E}"/>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'F8_hist-trends-sex'!$E$1</c15:sqref>
                        </c15:formulaRef>
                      </c:ext>
                    </c:extLst>
                    <c:strCache>
                      <c:ptCount val="1"/>
                      <c:pt idx="0">
                        <c:v>Adenocarcinoma female</c:v>
                      </c:pt>
                    </c:strCache>
                  </c:strRef>
                </c:tx>
                <c:spPr>
                  <a:ln w="19050" cap="rnd">
                    <a:solidFill>
                      <a:schemeClr val="accent2"/>
                    </a:solidFill>
                    <a:prstDash val="sysDash"/>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'F8_hist-trends-sex'!$E$3:$E$27</c15:sqref>
                        </c15:formulaRef>
                      </c:ext>
                    </c:extLst>
                    <c:numCache>
                      <c:formatCode>0.0</c:formatCode>
                      <c:ptCount val="25"/>
                      <c:pt idx="0">
                        <c:v>17.405920299999998</c:v>
                      </c:pt>
                      <c:pt idx="1">
                        <c:v>16.803174899999998</c:v>
                      </c:pt>
                      <c:pt idx="2">
                        <c:v>16.462585499999999</c:v>
                      </c:pt>
                      <c:pt idx="3">
                        <c:v>17.460007300000001</c:v>
                      </c:pt>
                      <c:pt idx="4">
                        <c:v>18.109948500000002</c:v>
                      </c:pt>
                      <c:pt idx="5">
                        <c:v>17.790442899999999</c:v>
                      </c:pt>
                      <c:pt idx="6">
                        <c:v>19.3579276</c:v>
                      </c:pt>
                      <c:pt idx="7">
                        <c:v>18.802223600000001</c:v>
                      </c:pt>
                      <c:pt idx="8">
                        <c:v>18.987891699999999</c:v>
                      </c:pt>
                      <c:pt idx="9">
                        <c:v>19.075915200000001</c:v>
                      </c:pt>
                      <c:pt idx="10">
                        <c:v>18.824850000000001</c:v>
                      </c:pt>
                      <c:pt idx="11">
                        <c:v>17.592838100000002</c:v>
                      </c:pt>
                      <c:pt idx="12">
                        <c:v>18.907095600000002</c:v>
                      </c:pt>
                      <c:pt idx="13">
                        <c:v>19.0849072</c:v>
                      </c:pt>
                      <c:pt idx="14">
                        <c:v>19.436851300000001</c:v>
                      </c:pt>
                      <c:pt idx="15">
                        <c:v>20.120316800000001</c:v>
                      </c:pt>
                      <c:pt idx="16">
                        <c:v>19.5230791</c:v>
                      </c:pt>
                      <c:pt idx="17">
                        <c:v>20.729948400000001</c:v>
                      </c:pt>
                      <c:pt idx="18">
                        <c:v>23.564670499999998</c:v>
                      </c:pt>
                      <c:pt idx="19">
                        <c:v>25.197464</c:v>
                      </c:pt>
                      <c:pt idx="20">
                        <c:v>27.700793600000001</c:v>
                      </c:pt>
                      <c:pt idx="21">
                        <c:v>28.634989699999998</c:v>
                      </c:pt>
                      <c:pt idx="22">
                        <c:v>29.3979213</c:v>
                      </c:pt>
                      <c:pt idx="23">
                        <c:v>28.643142099999999</c:v>
                      </c:pt>
                      <c:pt idx="24">
                        <c:v>29.21199</c:v>
                      </c:pt>
                    </c:numCache>
                  </c:numRef>
                </c:yVal>
                <c:smooth val="0"/>
                <c:extLst xmlns:c15="http://schemas.microsoft.com/office/drawing/2012/chart">
                  <c:ext xmlns:c16="http://schemas.microsoft.com/office/drawing/2014/chart" uri="{C3380CC4-5D6E-409C-BE32-E72D297353CC}">
                    <c16:uniqueId val="{00000003-7C36-4544-9524-AB6DD5DEDA7E}"/>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'F8_hist-trends-sex'!$F$1</c15:sqref>
                        </c15:formulaRef>
                      </c:ext>
                    </c:extLst>
                    <c:strCache>
                      <c:ptCount val="1"/>
                      <c:pt idx="0">
                        <c:v>Small cell lung cancer male</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'F8_hist-trends-sex'!$F$3:$F$27</c15:sqref>
                        </c15:formulaRef>
                      </c:ext>
                    </c:extLst>
                    <c:numCache>
                      <c:formatCode>0.0</c:formatCode>
                      <c:ptCount val="25"/>
                      <c:pt idx="0">
                        <c:v>13.597239399999999</c:v>
                      </c:pt>
                      <c:pt idx="1">
                        <c:v>13.609640000000001</c:v>
                      </c:pt>
                      <c:pt idx="2">
                        <c:v>12.688068599999999</c:v>
                      </c:pt>
                      <c:pt idx="3">
                        <c:v>12.194203099999999</c:v>
                      </c:pt>
                      <c:pt idx="4">
                        <c:v>12.321141799999999</c:v>
                      </c:pt>
                      <c:pt idx="5">
                        <c:v>10.936139000000001</c:v>
                      </c:pt>
                      <c:pt idx="6">
                        <c:v>10.894549</c:v>
                      </c:pt>
                      <c:pt idx="7">
                        <c:v>11.120665000000001</c:v>
                      </c:pt>
                      <c:pt idx="8">
                        <c:v>10.957667799999999</c:v>
                      </c:pt>
                      <c:pt idx="9">
                        <c:v>9.4845299999999995</c:v>
                      </c:pt>
                      <c:pt idx="10">
                        <c:v>9.6222954000000005</c:v>
                      </c:pt>
                      <c:pt idx="11">
                        <c:v>9.7313106000000005</c:v>
                      </c:pt>
                      <c:pt idx="12">
                        <c:v>9.1222566</c:v>
                      </c:pt>
                      <c:pt idx="13">
                        <c:v>8.5386524999999995</c:v>
                      </c:pt>
                      <c:pt idx="14">
                        <c:v>8.6320312000000001</c:v>
                      </c:pt>
                      <c:pt idx="15">
                        <c:v>8.5148255000000006</c:v>
                      </c:pt>
                      <c:pt idx="16">
                        <c:v>8.7949488999999996</c:v>
                      </c:pt>
                      <c:pt idx="17">
                        <c:v>8.8223113000000009</c:v>
                      </c:pt>
                      <c:pt idx="18">
                        <c:v>8.5207639000000004</c:v>
                      </c:pt>
                      <c:pt idx="19">
                        <c:v>8.0989488999999999</c:v>
                      </c:pt>
                      <c:pt idx="20">
                        <c:v>7.7306429999999997</c:v>
                      </c:pt>
                      <c:pt idx="21">
                        <c:v>7.4201462999999999</c:v>
                      </c:pt>
                      <c:pt idx="22">
                        <c:v>7.5543753999999996</c:v>
                      </c:pt>
                      <c:pt idx="23">
                        <c:v>7.2709384999999997</c:v>
                      </c:pt>
                      <c:pt idx="24">
                        <c:v>6.8105969000000002</c:v>
                      </c:pt>
                    </c:numCache>
                  </c:numRef>
                </c:yVal>
                <c:smooth val="0"/>
                <c:extLst xmlns:c15="http://schemas.microsoft.com/office/drawing/2012/chart">
                  <c:ext xmlns:c16="http://schemas.microsoft.com/office/drawing/2014/chart" uri="{C3380CC4-5D6E-409C-BE32-E72D297353CC}">
                    <c16:uniqueId val="{00000004-7C36-4544-9524-AB6DD5DEDA7E}"/>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'F8_hist-trends-sex'!$G$1</c15:sqref>
                        </c15:formulaRef>
                      </c:ext>
                    </c:extLst>
                    <c:strCache>
                      <c:ptCount val="1"/>
                      <c:pt idx="0">
                        <c:v>Small cell  lung cancer female</c:v>
                      </c:pt>
                    </c:strCache>
                  </c:strRef>
                </c:tx>
                <c:spPr>
                  <a:ln w="19050" cap="rnd">
                    <a:solidFill>
                      <a:schemeClr val="accent3"/>
                    </a:solidFill>
                    <a:prstDash val="sysDash"/>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'F8_hist-trends-sex'!$G$3:$G$27</c15:sqref>
                        </c15:formulaRef>
                      </c:ext>
                    </c:extLst>
                    <c:numCache>
                      <c:formatCode>0.0</c:formatCode>
                      <c:ptCount val="25"/>
                      <c:pt idx="0">
                        <c:v>8.0926769000000007</c:v>
                      </c:pt>
                      <c:pt idx="1">
                        <c:v>8.5467975000000003</c:v>
                      </c:pt>
                      <c:pt idx="2">
                        <c:v>7.8694474000000003</c:v>
                      </c:pt>
                      <c:pt idx="3">
                        <c:v>8.0282658999999992</c:v>
                      </c:pt>
                      <c:pt idx="4">
                        <c:v>8.0894539000000005</c:v>
                      </c:pt>
                      <c:pt idx="5">
                        <c:v>8.5968339999999994</c:v>
                      </c:pt>
                      <c:pt idx="6">
                        <c:v>8.0361119999999993</c:v>
                      </c:pt>
                      <c:pt idx="7">
                        <c:v>7.5964498999999996</c:v>
                      </c:pt>
                      <c:pt idx="8">
                        <c:v>7.7542625000000003</c:v>
                      </c:pt>
                      <c:pt idx="9">
                        <c:v>7.7317726000000002</c:v>
                      </c:pt>
                      <c:pt idx="10">
                        <c:v>7.6640658000000004</c:v>
                      </c:pt>
                      <c:pt idx="11">
                        <c:v>6.8942300000000003</c:v>
                      </c:pt>
                      <c:pt idx="12">
                        <c:v>7.2399155000000004</c:v>
                      </c:pt>
                      <c:pt idx="13">
                        <c:v>7.3222911000000002</c:v>
                      </c:pt>
                      <c:pt idx="14">
                        <c:v>6.9120163999999997</c:v>
                      </c:pt>
                      <c:pt idx="15">
                        <c:v>7.0117944999999997</c:v>
                      </c:pt>
                      <c:pt idx="16">
                        <c:v>6.9035520999999997</c:v>
                      </c:pt>
                      <c:pt idx="17">
                        <c:v>7.0917517999999999</c:v>
                      </c:pt>
                      <c:pt idx="18">
                        <c:v>6.9958672000000002</c:v>
                      </c:pt>
                      <c:pt idx="19">
                        <c:v>7.2815536999999999</c:v>
                      </c:pt>
                      <c:pt idx="20">
                        <c:v>6.8529131000000003</c:v>
                      </c:pt>
                      <c:pt idx="21">
                        <c:v>6.6937515000000003</c:v>
                      </c:pt>
                      <c:pt idx="22">
                        <c:v>6.9767723000000004</c:v>
                      </c:pt>
                      <c:pt idx="23">
                        <c:v>6.6459508999999999</c:v>
                      </c:pt>
                      <c:pt idx="24">
                        <c:v>5.9878163000000004</c:v>
                      </c:pt>
                    </c:numCache>
                  </c:numRef>
                </c:yVal>
                <c:smooth val="0"/>
                <c:extLst xmlns:c15="http://schemas.microsoft.com/office/drawing/2012/chart">
                  <c:ext xmlns:c16="http://schemas.microsoft.com/office/drawing/2014/chart" uri="{C3380CC4-5D6E-409C-BE32-E72D297353CC}">
                    <c16:uniqueId val="{00000005-7C36-4544-9524-AB6DD5DEDA7E}"/>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'F8_hist-trends-sex'!$H$1</c15:sqref>
                        </c15:formulaRef>
                      </c:ext>
                    </c:extLst>
                    <c:strCache>
                      <c:ptCount val="1"/>
                      <c:pt idx="0">
                        <c:v>Large cell  carcinoma male</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'F8_hist-trends-sex'!$H$3:$H$27</c15:sqref>
                        </c15:formulaRef>
                      </c:ext>
                    </c:extLst>
                    <c:numCache>
                      <c:formatCode>0.0</c:formatCode>
                      <c:ptCount val="25"/>
                      <c:pt idx="0">
                        <c:v>9.8225166999999995</c:v>
                      </c:pt>
                      <c:pt idx="1">
                        <c:v>9.7167560999999996</c:v>
                      </c:pt>
                      <c:pt idx="2">
                        <c:v>9.5201595000000001</c:v>
                      </c:pt>
                      <c:pt idx="3">
                        <c:v>8.8891565999999997</c:v>
                      </c:pt>
                      <c:pt idx="4">
                        <c:v>9.1786712999999995</c:v>
                      </c:pt>
                      <c:pt idx="5">
                        <c:v>8.1026471999999998</c:v>
                      </c:pt>
                      <c:pt idx="6">
                        <c:v>7.7630514000000002</c:v>
                      </c:pt>
                      <c:pt idx="7">
                        <c:v>7.0635744999999996</c:v>
                      </c:pt>
                      <c:pt idx="8">
                        <c:v>6.3398007999999999</c:v>
                      </c:pt>
                      <c:pt idx="9">
                        <c:v>5.4251645000000002</c:v>
                      </c:pt>
                      <c:pt idx="10">
                        <c:v>3.843426</c:v>
                      </c:pt>
                      <c:pt idx="11">
                        <c:v>2.6524165000000002</c:v>
                      </c:pt>
                      <c:pt idx="12">
                        <c:v>2.5407856</c:v>
                      </c:pt>
                      <c:pt idx="13">
                        <c:v>2.2346094999999999</c:v>
                      </c:pt>
                      <c:pt idx="14">
                        <c:v>1.7982412999999999</c:v>
                      </c:pt>
                      <c:pt idx="15">
                        <c:v>1.9905687000000001</c:v>
                      </c:pt>
                      <c:pt idx="16">
                        <c:v>1.2276355000000001</c:v>
                      </c:pt>
                      <c:pt idx="17">
                        <c:v>1.3339335999999999</c:v>
                      </c:pt>
                      <c:pt idx="18">
                        <c:v>1.2417541999999999</c:v>
                      </c:pt>
                      <c:pt idx="19">
                        <c:v>1.0206237</c:v>
                      </c:pt>
                      <c:pt idx="20">
                        <c:v>0.77659699999999998</c:v>
                      </c:pt>
                      <c:pt idx="21">
                        <c:v>0.60867830000000001</c:v>
                      </c:pt>
                      <c:pt idx="22">
                        <c:v>0.59326159999999994</c:v>
                      </c:pt>
                      <c:pt idx="23">
                        <c:v>0.46910879999999999</c:v>
                      </c:pt>
                      <c:pt idx="24">
                        <c:v>0.4094314</c:v>
                      </c:pt>
                    </c:numCache>
                  </c:numRef>
                </c:yVal>
                <c:smooth val="0"/>
                <c:extLst xmlns:c15="http://schemas.microsoft.com/office/drawing/2012/chart">
                  <c:ext xmlns:c16="http://schemas.microsoft.com/office/drawing/2014/chart" uri="{C3380CC4-5D6E-409C-BE32-E72D297353CC}">
                    <c16:uniqueId val="{00000006-7C36-4544-9524-AB6DD5DEDA7E}"/>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'F8_hist-trends-sex'!$I$1</c15:sqref>
                        </c15:formulaRef>
                      </c:ext>
                    </c:extLst>
                    <c:strCache>
                      <c:ptCount val="1"/>
                      <c:pt idx="0">
                        <c:v>Large cell  carcinoma female</c:v>
                      </c:pt>
                    </c:strCache>
                  </c:strRef>
                </c:tx>
                <c:spPr>
                  <a:ln w="19050" cap="rnd">
                    <a:solidFill>
                      <a:schemeClr val="accent4"/>
                    </a:solidFill>
                    <a:prstDash val="sysDash"/>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'F8_hist-trends-sex'!$I$3:$I$27</c15:sqref>
                        </c15:formulaRef>
                      </c:ext>
                    </c:extLst>
                    <c:numCache>
                      <c:formatCode>0.0</c:formatCode>
                      <c:ptCount val="25"/>
                      <c:pt idx="0">
                        <c:v>4.6726536999999997</c:v>
                      </c:pt>
                      <c:pt idx="1">
                        <c:v>5.2066131999999996</c:v>
                      </c:pt>
                      <c:pt idx="2">
                        <c:v>4.6247727999999997</c:v>
                      </c:pt>
                      <c:pt idx="3">
                        <c:v>4.8361926000000004</c:v>
                      </c:pt>
                      <c:pt idx="4">
                        <c:v>4.8146652999999997</c:v>
                      </c:pt>
                      <c:pt idx="5">
                        <c:v>5.0051747999999998</c:v>
                      </c:pt>
                      <c:pt idx="6">
                        <c:v>4.5831030999999998</c:v>
                      </c:pt>
                      <c:pt idx="7">
                        <c:v>4.0058730000000002</c:v>
                      </c:pt>
                      <c:pt idx="8">
                        <c:v>4.4181195999999998</c:v>
                      </c:pt>
                      <c:pt idx="9">
                        <c:v>3.4392716000000001</c:v>
                      </c:pt>
                      <c:pt idx="10">
                        <c:v>2.7142200999999999</c:v>
                      </c:pt>
                      <c:pt idx="11">
                        <c:v>2.1789809</c:v>
                      </c:pt>
                      <c:pt idx="12">
                        <c:v>1.9133762999999999</c:v>
                      </c:pt>
                      <c:pt idx="13">
                        <c:v>1.6465358000000001</c:v>
                      </c:pt>
                      <c:pt idx="14">
                        <c:v>1.2005148999999999</c:v>
                      </c:pt>
                      <c:pt idx="15">
                        <c:v>1.11538</c:v>
                      </c:pt>
                      <c:pt idx="16">
                        <c:v>1.0596454</c:v>
                      </c:pt>
                      <c:pt idx="17">
                        <c:v>0.92711299999999996</c:v>
                      </c:pt>
                      <c:pt idx="18">
                        <c:v>0.97211040000000004</c:v>
                      </c:pt>
                      <c:pt idx="19">
                        <c:v>0.66631220000000002</c:v>
                      </c:pt>
                      <c:pt idx="20">
                        <c:v>0.5020502</c:v>
                      </c:pt>
                      <c:pt idx="21">
                        <c:v>0.41004230000000003</c:v>
                      </c:pt>
                      <c:pt idx="22">
                        <c:v>0.33739770000000002</c:v>
                      </c:pt>
                      <c:pt idx="23">
                        <c:v>0.36678759999999999</c:v>
                      </c:pt>
                      <c:pt idx="24">
                        <c:v>0.33818150000000002</c:v>
                      </c:pt>
                    </c:numCache>
                  </c:numRef>
                </c:yVal>
                <c:smooth val="0"/>
                <c:extLst xmlns:c15="http://schemas.microsoft.com/office/drawing/2012/chart">
                  <c:ext xmlns:c16="http://schemas.microsoft.com/office/drawing/2014/chart" uri="{C3380CC4-5D6E-409C-BE32-E72D297353CC}">
                    <c16:uniqueId val="{00000007-7C36-4544-9524-AB6DD5DEDA7E}"/>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'F8_hist-trends-sex'!$L$1</c15:sqref>
                        </c15:formulaRef>
                      </c:ext>
                    </c:extLst>
                    <c:strCache>
                      <c:ptCount val="1"/>
                      <c:pt idx="0">
                        <c:v>Unspecified male</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'F8_hist-trends-sex'!$L$3:$L$27</c15:sqref>
                        </c15:formulaRef>
                      </c:ext>
                    </c:extLst>
                    <c:numCache>
                      <c:formatCode>0.0</c:formatCode>
                      <c:ptCount val="25"/>
                      <c:pt idx="0">
                        <c:v>18.894064499999999</c:v>
                      </c:pt>
                      <c:pt idx="1">
                        <c:v>17.915337900000001</c:v>
                      </c:pt>
                      <c:pt idx="2">
                        <c:v>17.354096699999999</c:v>
                      </c:pt>
                      <c:pt idx="3">
                        <c:v>17.848319400000001</c:v>
                      </c:pt>
                      <c:pt idx="4">
                        <c:v>16.690584099999999</c:v>
                      </c:pt>
                      <c:pt idx="5">
                        <c:v>14.714746</c:v>
                      </c:pt>
                      <c:pt idx="6">
                        <c:v>15.952564600000001</c:v>
                      </c:pt>
                      <c:pt idx="7">
                        <c:v>16.733977800000002</c:v>
                      </c:pt>
                      <c:pt idx="8">
                        <c:v>14.7662949</c:v>
                      </c:pt>
                      <c:pt idx="9">
                        <c:v>16.5439434</c:v>
                      </c:pt>
                      <c:pt idx="10">
                        <c:v>14.5919936</c:v>
                      </c:pt>
                      <c:pt idx="11">
                        <c:v>13.7008294</c:v>
                      </c:pt>
                      <c:pt idx="12">
                        <c:v>14.4075194</c:v>
                      </c:pt>
                      <c:pt idx="13">
                        <c:v>13.2230375</c:v>
                      </c:pt>
                      <c:pt idx="14">
                        <c:v>12.6526532</c:v>
                      </c:pt>
                      <c:pt idx="15">
                        <c:v>11.44929</c:v>
                      </c:pt>
                      <c:pt idx="16">
                        <c:v>10.7554581</c:v>
                      </c:pt>
                      <c:pt idx="17">
                        <c:v>11.157142</c:v>
                      </c:pt>
                      <c:pt idx="18">
                        <c:v>12.3842377</c:v>
                      </c:pt>
                      <c:pt idx="19">
                        <c:v>11.780512699999999</c:v>
                      </c:pt>
                      <c:pt idx="20">
                        <c:v>12.975221299999999</c:v>
                      </c:pt>
                      <c:pt idx="21">
                        <c:v>12.061818799999999</c:v>
                      </c:pt>
                      <c:pt idx="22">
                        <c:v>11.0440038</c:v>
                      </c:pt>
                      <c:pt idx="23">
                        <c:v>7.9421692000000004</c:v>
                      </c:pt>
                      <c:pt idx="24">
                        <c:v>6.2025172</c:v>
                      </c:pt>
                    </c:numCache>
                  </c:numRef>
                </c:yVal>
                <c:smooth val="0"/>
                <c:extLst xmlns:c15="http://schemas.microsoft.com/office/drawing/2012/chart">
                  <c:ext xmlns:c16="http://schemas.microsoft.com/office/drawing/2014/chart" uri="{C3380CC4-5D6E-409C-BE32-E72D297353CC}">
                    <c16:uniqueId val="{0000000A-7C36-4544-9524-AB6DD5DEDA7E}"/>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'F8_hist-trends-sex'!$M$1</c15:sqref>
                        </c15:formulaRef>
                      </c:ext>
                    </c:extLst>
                    <c:strCache>
                      <c:ptCount val="1"/>
                      <c:pt idx="0">
                        <c:v>Unspecified female</c:v>
                      </c:pt>
                    </c:strCache>
                  </c:strRef>
                </c:tx>
                <c:spPr>
                  <a:ln w="19050" cap="rnd">
                    <a:solidFill>
                      <a:schemeClr val="accent5"/>
                    </a:solidFill>
                    <a:prstDash val="sysDash"/>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'F8_hist-trends-sex'!$M$3:$M$27</c15:sqref>
                        </c15:formulaRef>
                      </c:ext>
                    </c:extLst>
                    <c:numCache>
                      <c:formatCode>0.0</c:formatCode>
                      <c:ptCount val="25"/>
                      <c:pt idx="0">
                        <c:v>7.3832421000000004</c:v>
                      </c:pt>
                      <c:pt idx="1">
                        <c:v>7.6138006000000003</c:v>
                      </c:pt>
                      <c:pt idx="2">
                        <c:v>7.5467086999999999</c:v>
                      </c:pt>
                      <c:pt idx="3">
                        <c:v>7.3473965000000003</c:v>
                      </c:pt>
                      <c:pt idx="4">
                        <c:v>7.7489755999999996</c:v>
                      </c:pt>
                      <c:pt idx="5">
                        <c:v>7.2495539999999998</c:v>
                      </c:pt>
                      <c:pt idx="6">
                        <c:v>8.1010643000000009</c:v>
                      </c:pt>
                      <c:pt idx="7">
                        <c:v>8.6824505999999992</c:v>
                      </c:pt>
                      <c:pt idx="8">
                        <c:v>8.4797434000000003</c:v>
                      </c:pt>
                      <c:pt idx="9">
                        <c:v>9.0302579999999999</c:v>
                      </c:pt>
                      <c:pt idx="10">
                        <c:v>8.2813674000000006</c:v>
                      </c:pt>
                      <c:pt idx="11">
                        <c:v>8.3036264000000006</c:v>
                      </c:pt>
                      <c:pt idx="12">
                        <c:v>7.6997099999999996</c:v>
                      </c:pt>
                      <c:pt idx="13">
                        <c:v>8.0736977000000003</c:v>
                      </c:pt>
                      <c:pt idx="14">
                        <c:v>8.2971433999999995</c:v>
                      </c:pt>
                      <c:pt idx="15">
                        <c:v>7.3234019999999997</c:v>
                      </c:pt>
                      <c:pt idx="16">
                        <c:v>8.0181802999999991</c:v>
                      </c:pt>
                      <c:pt idx="17">
                        <c:v>7.0287170999999997</c:v>
                      </c:pt>
                      <c:pt idx="18">
                        <c:v>7.8043585000000002</c:v>
                      </c:pt>
                      <c:pt idx="19">
                        <c:v>7.5129902</c:v>
                      </c:pt>
                      <c:pt idx="20">
                        <c:v>7.8356389999999996</c:v>
                      </c:pt>
                      <c:pt idx="21">
                        <c:v>8.2377508000000006</c:v>
                      </c:pt>
                      <c:pt idx="22">
                        <c:v>8.1919632999999994</c:v>
                      </c:pt>
                      <c:pt idx="23">
                        <c:v>5.6397544000000002</c:v>
                      </c:pt>
                      <c:pt idx="24">
                        <c:v>4.7803880999999997</c:v>
                      </c:pt>
                    </c:numCache>
                  </c:numRef>
                </c:yVal>
                <c:smooth val="0"/>
                <c:extLst xmlns:c15="http://schemas.microsoft.com/office/drawing/2012/chart">
                  <c:ext xmlns:c16="http://schemas.microsoft.com/office/drawing/2014/chart" uri="{C3380CC4-5D6E-409C-BE32-E72D297353CC}">
                    <c16:uniqueId val="{0000000B-7C36-4544-9524-AB6DD5DEDA7E}"/>
                  </c:ext>
                </c:extLst>
              </c15:ser>
            </c15:filteredScatterSeries>
          </c:ext>
        </c:extLst>
      </c:scatterChart>
      <c:valAx>
        <c:axId val="646020104"/>
        <c:scaling>
          <c:orientation val="minMax"/>
          <c:max val="2016"/>
          <c:min val="199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 of diagnosis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5008"/>
        <c:crosses val="autoZero"/>
        <c:crossBetween val="midCat"/>
        <c:majorUnit val="1"/>
      </c:valAx>
      <c:valAx>
        <c:axId val="646015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ASIR (per 100,000)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2010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0"/>
          <c:order val="10"/>
          <c:tx>
            <c:strRef>
              <c:f>'F8_hist-trends-sex'!$L$1</c:f>
              <c:strCache>
                <c:ptCount val="1"/>
                <c:pt idx="0">
                  <c:v>Unspecified male</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'F8_hist-trends-sex'!$L$3:$L$27</c:f>
              <c:numCache>
                <c:formatCode>0.0</c:formatCode>
                <c:ptCount val="25"/>
                <c:pt idx="0">
                  <c:v>18.894064499999999</c:v>
                </c:pt>
                <c:pt idx="1">
                  <c:v>17.915337900000001</c:v>
                </c:pt>
                <c:pt idx="2">
                  <c:v>17.354096699999999</c:v>
                </c:pt>
                <c:pt idx="3">
                  <c:v>17.848319400000001</c:v>
                </c:pt>
                <c:pt idx="4">
                  <c:v>16.690584099999999</c:v>
                </c:pt>
                <c:pt idx="5">
                  <c:v>14.714746</c:v>
                </c:pt>
                <c:pt idx="6">
                  <c:v>15.952564600000001</c:v>
                </c:pt>
                <c:pt idx="7">
                  <c:v>16.733977800000002</c:v>
                </c:pt>
                <c:pt idx="8">
                  <c:v>14.7662949</c:v>
                </c:pt>
                <c:pt idx="9">
                  <c:v>16.5439434</c:v>
                </c:pt>
                <c:pt idx="10">
                  <c:v>14.5919936</c:v>
                </c:pt>
                <c:pt idx="11">
                  <c:v>13.7008294</c:v>
                </c:pt>
                <c:pt idx="12">
                  <c:v>14.4075194</c:v>
                </c:pt>
                <c:pt idx="13">
                  <c:v>13.2230375</c:v>
                </c:pt>
                <c:pt idx="14">
                  <c:v>12.6526532</c:v>
                </c:pt>
                <c:pt idx="15">
                  <c:v>11.44929</c:v>
                </c:pt>
                <c:pt idx="16">
                  <c:v>10.7554581</c:v>
                </c:pt>
                <c:pt idx="17">
                  <c:v>11.157142</c:v>
                </c:pt>
                <c:pt idx="18">
                  <c:v>12.3842377</c:v>
                </c:pt>
                <c:pt idx="19">
                  <c:v>11.780512699999999</c:v>
                </c:pt>
                <c:pt idx="20">
                  <c:v>12.975221299999999</c:v>
                </c:pt>
                <c:pt idx="21">
                  <c:v>12.061818799999999</c:v>
                </c:pt>
                <c:pt idx="22">
                  <c:v>11.0440038</c:v>
                </c:pt>
                <c:pt idx="23">
                  <c:v>7.9421692000000004</c:v>
                </c:pt>
                <c:pt idx="24">
                  <c:v>6.2025172</c:v>
                </c:pt>
              </c:numCache>
            </c:numRef>
          </c:yVal>
          <c:smooth val="0"/>
          <c:extLst>
            <c:ext xmlns:c16="http://schemas.microsoft.com/office/drawing/2014/chart" uri="{C3380CC4-5D6E-409C-BE32-E72D297353CC}">
              <c16:uniqueId val="{0000000A-7C36-4544-9524-AB6DD5DEDA7E}"/>
            </c:ext>
          </c:extLst>
        </c:ser>
        <c:ser>
          <c:idx val="11"/>
          <c:order val="11"/>
          <c:tx>
            <c:strRef>
              <c:f>'F8_hist-trends-sex'!$M$1</c:f>
              <c:strCache>
                <c:ptCount val="1"/>
                <c:pt idx="0">
                  <c:v>Unspecified female</c:v>
                </c:pt>
              </c:strCache>
            </c:strRef>
          </c:tx>
          <c:spPr>
            <a:ln w="19050" cap="rnd">
              <a:solidFill>
                <a:schemeClr val="accent5"/>
              </a:solidFill>
              <a:prstDash val="sysDash"/>
              <a:round/>
            </a:ln>
            <a:effectLst/>
          </c:spPr>
          <c:marker>
            <c:symbol val="circle"/>
            <c:size val="5"/>
            <c:spPr>
              <a:solidFill>
                <a:schemeClr val="accent5"/>
              </a:solidFill>
              <a:ln w="9525">
                <a:solidFill>
                  <a:schemeClr val="accent5"/>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'F8_hist-trends-sex'!$M$3:$M$27</c:f>
              <c:numCache>
                <c:formatCode>0.0</c:formatCode>
                <c:ptCount val="25"/>
                <c:pt idx="0">
                  <c:v>7.3832421000000004</c:v>
                </c:pt>
                <c:pt idx="1">
                  <c:v>7.6138006000000003</c:v>
                </c:pt>
                <c:pt idx="2">
                  <c:v>7.5467086999999999</c:v>
                </c:pt>
                <c:pt idx="3">
                  <c:v>7.3473965000000003</c:v>
                </c:pt>
                <c:pt idx="4">
                  <c:v>7.7489755999999996</c:v>
                </c:pt>
                <c:pt idx="5">
                  <c:v>7.2495539999999998</c:v>
                </c:pt>
                <c:pt idx="6">
                  <c:v>8.1010643000000009</c:v>
                </c:pt>
                <c:pt idx="7">
                  <c:v>8.6824505999999992</c:v>
                </c:pt>
                <c:pt idx="8">
                  <c:v>8.4797434000000003</c:v>
                </c:pt>
                <c:pt idx="9">
                  <c:v>9.0302579999999999</c:v>
                </c:pt>
                <c:pt idx="10">
                  <c:v>8.2813674000000006</c:v>
                </c:pt>
                <c:pt idx="11">
                  <c:v>8.3036264000000006</c:v>
                </c:pt>
                <c:pt idx="12">
                  <c:v>7.6997099999999996</c:v>
                </c:pt>
                <c:pt idx="13">
                  <c:v>8.0736977000000003</c:v>
                </c:pt>
                <c:pt idx="14">
                  <c:v>8.2971433999999995</c:v>
                </c:pt>
                <c:pt idx="15">
                  <c:v>7.3234019999999997</c:v>
                </c:pt>
                <c:pt idx="16">
                  <c:v>8.0181802999999991</c:v>
                </c:pt>
                <c:pt idx="17">
                  <c:v>7.0287170999999997</c:v>
                </c:pt>
                <c:pt idx="18">
                  <c:v>7.8043585000000002</c:v>
                </c:pt>
                <c:pt idx="19">
                  <c:v>7.5129902</c:v>
                </c:pt>
                <c:pt idx="20">
                  <c:v>7.8356389999999996</c:v>
                </c:pt>
                <c:pt idx="21">
                  <c:v>8.2377508000000006</c:v>
                </c:pt>
                <c:pt idx="22">
                  <c:v>8.1919632999999994</c:v>
                </c:pt>
                <c:pt idx="23">
                  <c:v>5.6397544000000002</c:v>
                </c:pt>
                <c:pt idx="24">
                  <c:v>4.7803880999999997</c:v>
                </c:pt>
              </c:numCache>
            </c:numRef>
          </c:yVal>
          <c:smooth val="0"/>
          <c:extLst>
            <c:ext xmlns:c16="http://schemas.microsoft.com/office/drawing/2014/chart" uri="{C3380CC4-5D6E-409C-BE32-E72D297353CC}">
              <c16:uniqueId val="{0000000B-7C36-4544-9524-AB6DD5DEDA7E}"/>
            </c:ext>
          </c:extLst>
        </c:ser>
        <c:dLbls>
          <c:showLegendKey val="0"/>
          <c:showVal val="0"/>
          <c:showCatName val="0"/>
          <c:showSerName val="0"/>
          <c:showPercent val="0"/>
          <c:showBubbleSize val="0"/>
        </c:dLbls>
        <c:axId val="646009912"/>
        <c:axId val="646019712"/>
        <c:extLst>
          <c:ext xmlns:c15="http://schemas.microsoft.com/office/drawing/2012/chart" uri="{02D57815-91ED-43cb-92C2-25804820EDAC}">
            <c15:filteredScatterSeries>
              <c15:ser>
                <c:idx val="0"/>
                <c:order val="0"/>
                <c:tx>
                  <c:strRef>
                    <c:extLst>
                      <c:ext uri="{02D57815-91ED-43cb-92C2-25804820EDAC}">
                        <c15:formulaRef>
                          <c15:sqref>'F8_hist-trends-sex'!$B$1</c15:sqref>
                        </c15:formulaRef>
                      </c:ext>
                    </c:extLst>
                    <c:strCache>
                      <c:ptCount val="1"/>
                      <c:pt idx="0">
                        <c:v>Squamous cell carcinoma male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c:ext uri="{02D57815-91ED-43cb-92C2-25804820EDAC}">
                        <c15:formulaRef>
                          <c15:sqref>'F8_hist-trends-sex'!$B$3:$B$27</c15:sqref>
                        </c15:formulaRef>
                      </c:ext>
                    </c:extLst>
                    <c:numCache>
                      <c:formatCode>0.0</c:formatCode>
                      <c:ptCount val="25"/>
                      <c:pt idx="0">
                        <c:v>31.5547608</c:v>
                      </c:pt>
                      <c:pt idx="1">
                        <c:v>30.892546200000002</c:v>
                      </c:pt>
                      <c:pt idx="2">
                        <c:v>26.904204499999999</c:v>
                      </c:pt>
                      <c:pt idx="3">
                        <c:v>26.819538699999999</c:v>
                      </c:pt>
                      <c:pt idx="4">
                        <c:v>25.512850499999999</c:v>
                      </c:pt>
                      <c:pt idx="5">
                        <c:v>24.609237700000001</c:v>
                      </c:pt>
                      <c:pt idx="6">
                        <c:v>23.412865799999999</c:v>
                      </c:pt>
                      <c:pt idx="7">
                        <c:v>22.495402500000001</c:v>
                      </c:pt>
                      <c:pt idx="8">
                        <c:v>21.266519200000001</c:v>
                      </c:pt>
                      <c:pt idx="9">
                        <c:v>20.7794244</c:v>
                      </c:pt>
                      <c:pt idx="10">
                        <c:v>19.725658299999999</c:v>
                      </c:pt>
                      <c:pt idx="11">
                        <c:v>18.2819194</c:v>
                      </c:pt>
                      <c:pt idx="12">
                        <c:v>17.2758611</c:v>
                      </c:pt>
                      <c:pt idx="13">
                        <c:v>16.714479799999999</c:v>
                      </c:pt>
                      <c:pt idx="14">
                        <c:v>16.428015899999998</c:v>
                      </c:pt>
                      <c:pt idx="15">
                        <c:v>15.8929619</c:v>
                      </c:pt>
                      <c:pt idx="16">
                        <c:v>14.3751535</c:v>
                      </c:pt>
                      <c:pt idx="17">
                        <c:v>15.504867000000001</c:v>
                      </c:pt>
                      <c:pt idx="18">
                        <c:v>16.501131999999998</c:v>
                      </c:pt>
                      <c:pt idx="19">
                        <c:v>15.7735389</c:v>
                      </c:pt>
                      <c:pt idx="20">
                        <c:v>15.989962800000001</c:v>
                      </c:pt>
                      <c:pt idx="21">
                        <c:v>15.4934601</c:v>
                      </c:pt>
                      <c:pt idx="22">
                        <c:v>15.578962000000001</c:v>
                      </c:pt>
                      <c:pt idx="23">
                        <c:v>15.1306253</c:v>
                      </c:pt>
                      <c:pt idx="24">
                        <c:v>14.3948442</c:v>
                      </c:pt>
                    </c:numCache>
                  </c:numRef>
                </c:yVal>
                <c:smooth val="0"/>
                <c:extLst>
                  <c:ext xmlns:c16="http://schemas.microsoft.com/office/drawing/2014/chart" uri="{C3380CC4-5D6E-409C-BE32-E72D297353CC}">
                    <c16:uniqueId val="{00000000-7C36-4544-9524-AB6DD5DEDA7E}"/>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'F8_hist-trends-sex'!$C$1</c15:sqref>
                        </c15:formulaRef>
                      </c:ext>
                    </c:extLst>
                    <c:strCache>
                      <c:ptCount val="1"/>
                      <c:pt idx="0">
                        <c:v>Squamous cell  carcinoma female</c:v>
                      </c:pt>
                    </c:strCache>
                  </c:strRef>
                </c:tx>
                <c:spPr>
                  <a:ln w="19050" cap="rnd">
                    <a:solidFill>
                      <a:schemeClr val="accent1"/>
                    </a:solidFill>
                    <a:prstDash val="sysDash"/>
                    <a:round/>
                  </a:ln>
                  <a:effectLst/>
                </c:spPr>
                <c:marker>
                  <c:symbol val="circle"/>
                  <c:size val="5"/>
                  <c:spPr>
                    <a:solidFill>
                      <a:schemeClr val="accent1"/>
                    </a:solidFill>
                    <a:ln w="9525">
                      <a:solidFill>
                        <a:schemeClr val="accent1">
                          <a:alpha val="96000"/>
                        </a:schemeClr>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'F8_hist-trends-sex'!$C$3:$C$27</c15:sqref>
                        </c15:formulaRef>
                      </c:ext>
                    </c:extLst>
                    <c:numCache>
                      <c:formatCode>0.0</c:formatCode>
                      <c:ptCount val="25"/>
                      <c:pt idx="0">
                        <c:v>8.5631178000000006</c:v>
                      </c:pt>
                      <c:pt idx="1">
                        <c:v>8.6207993999999992</c:v>
                      </c:pt>
                      <c:pt idx="2">
                        <c:v>8.7437328999999995</c:v>
                      </c:pt>
                      <c:pt idx="3">
                        <c:v>8.8338908000000007</c:v>
                      </c:pt>
                      <c:pt idx="4">
                        <c:v>8.7027423000000006</c:v>
                      </c:pt>
                      <c:pt idx="5">
                        <c:v>8.6048133999999994</c:v>
                      </c:pt>
                      <c:pt idx="6">
                        <c:v>8.6210710000000006</c:v>
                      </c:pt>
                      <c:pt idx="7">
                        <c:v>7.9268964999999998</c:v>
                      </c:pt>
                      <c:pt idx="8">
                        <c:v>8.3006346000000004</c:v>
                      </c:pt>
                      <c:pt idx="9">
                        <c:v>7.9510192999999996</c:v>
                      </c:pt>
                      <c:pt idx="10">
                        <c:v>7.8077528000000003</c:v>
                      </c:pt>
                      <c:pt idx="11">
                        <c:v>7.5300903999999997</c:v>
                      </c:pt>
                      <c:pt idx="12">
                        <c:v>7.3903821000000001</c:v>
                      </c:pt>
                      <c:pt idx="13">
                        <c:v>7.4103732000000004</c:v>
                      </c:pt>
                      <c:pt idx="14">
                        <c:v>7.5147697000000004</c:v>
                      </c:pt>
                      <c:pt idx="15">
                        <c:v>6.7162607000000003</c:v>
                      </c:pt>
                      <c:pt idx="16">
                        <c:v>6.9782048999999997</c:v>
                      </c:pt>
                      <c:pt idx="17">
                        <c:v>7.408442</c:v>
                      </c:pt>
                      <c:pt idx="18">
                        <c:v>7.7419057000000002</c:v>
                      </c:pt>
                      <c:pt idx="19">
                        <c:v>7.4109676000000002</c:v>
                      </c:pt>
                      <c:pt idx="20">
                        <c:v>8.2146869999999996</c:v>
                      </c:pt>
                      <c:pt idx="21">
                        <c:v>7.7872313999999996</c:v>
                      </c:pt>
                      <c:pt idx="22">
                        <c:v>8.0594037000000007</c:v>
                      </c:pt>
                      <c:pt idx="23">
                        <c:v>7.7730576999999998</c:v>
                      </c:pt>
                      <c:pt idx="24">
                        <c:v>7.5173999</c:v>
                      </c:pt>
                    </c:numCache>
                  </c:numRef>
                </c:yVal>
                <c:smooth val="0"/>
                <c:extLst xmlns:c15="http://schemas.microsoft.com/office/drawing/2012/chart">
                  <c:ext xmlns:c16="http://schemas.microsoft.com/office/drawing/2014/chart" uri="{C3380CC4-5D6E-409C-BE32-E72D297353CC}">
                    <c16:uniqueId val="{00000001-7C36-4544-9524-AB6DD5DEDA7E}"/>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'F8_hist-trends-sex'!$D$1</c15:sqref>
                        </c15:formulaRef>
                      </c:ext>
                    </c:extLst>
                    <c:strCache>
                      <c:ptCount val="1"/>
                      <c:pt idx="0">
                        <c:v>Adenocarcinoma male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'F8_hist-trends-sex'!$D$3:$D$27</c15:sqref>
                        </c15:formulaRef>
                      </c:ext>
                    </c:extLst>
                    <c:numCache>
                      <c:formatCode>0.0</c:formatCode>
                      <c:ptCount val="25"/>
                      <c:pt idx="0">
                        <c:v>24.021382500000001</c:v>
                      </c:pt>
                      <c:pt idx="1">
                        <c:v>23.245504100000002</c:v>
                      </c:pt>
                      <c:pt idx="2">
                        <c:v>23.395623199999999</c:v>
                      </c:pt>
                      <c:pt idx="3">
                        <c:v>23.5744337</c:v>
                      </c:pt>
                      <c:pt idx="4">
                        <c:v>22.160478099999999</c:v>
                      </c:pt>
                      <c:pt idx="5">
                        <c:v>23.037428200000001</c:v>
                      </c:pt>
                      <c:pt idx="6">
                        <c:v>22.9534971</c:v>
                      </c:pt>
                      <c:pt idx="7">
                        <c:v>22.8055293</c:v>
                      </c:pt>
                      <c:pt idx="8">
                        <c:v>21.952004800000001</c:v>
                      </c:pt>
                      <c:pt idx="9">
                        <c:v>22.189959300000002</c:v>
                      </c:pt>
                      <c:pt idx="10">
                        <c:v>20.628998200000002</c:v>
                      </c:pt>
                      <c:pt idx="11">
                        <c:v>19.466784499999999</c:v>
                      </c:pt>
                      <c:pt idx="12">
                        <c:v>20.114718199999999</c:v>
                      </c:pt>
                      <c:pt idx="13">
                        <c:v>19.711971399999999</c:v>
                      </c:pt>
                      <c:pt idx="14">
                        <c:v>19.234318900000002</c:v>
                      </c:pt>
                      <c:pt idx="15">
                        <c:v>19.553102899999999</c:v>
                      </c:pt>
                      <c:pt idx="16">
                        <c:v>20.036562700000001</c:v>
                      </c:pt>
                      <c:pt idx="17">
                        <c:v>20.444830400000001</c:v>
                      </c:pt>
                      <c:pt idx="18">
                        <c:v>23.635182199999999</c:v>
                      </c:pt>
                      <c:pt idx="19">
                        <c:v>24.329605300000001</c:v>
                      </c:pt>
                      <c:pt idx="20">
                        <c:v>27.009594499999999</c:v>
                      </c:pt>
                      <c:pt idx="21">
                        <c:v>26.5826326</c:v>
                      </c:pt>
                      <c:pt idx="22">
                        <c:v>27.4935969</c:v>
                      </c:pt>
                      <c:pt idx="23">
                        <c:v>26.299407299999999</c:v>
                      </c:pt>
                      <c:pt idx="24">
                        <c:v>26.4752467</c:v>
                      </c:pt>
                    </c:numCache>
                  </c:numRef>
                </c:yVal>
                <c:smooth val="0"/>
                <c:extLst xmlns:c15="http://schemas.microsoft.com/office/drawing/2012/chart">
                  <c:ext xmlns:c16="http://schemas.microsoft.com/office/drawing/2014/chart" uri="{C3380CC4-5D6E-409C-BE32-E72D297353CC}">
                    <c16:uniqueId val="{00000002-7C36-4544-9524-AB6DD5DEDA7E}"/>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'F8_hist-trends-sex'!$E$1</c15:sqref>
                        </c15:formulaRef>
                      </c:ext>
                    </c:extLst>
                    <c:strCache>
                      <c:ptCount val="1"/>
                      <c:pt idx="0">
                        <c:v>Adenocarcinoma female</c:v>
                      </c:pt>
                    </c:strCache>
                  </c:strRef>
                </c:tx>
                <c:spPr>
                  <a:ln w="19050" cap="rnd">
                    <a:solidFill>
                      <a:schemeClr val="accent2"/>
                    </a:solidFill>
                    <a:prstDash val="sysDash"/>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'F8_hist-trends-sex'!$E$3:$E$27</c15:sqref>
                        </c15:formulaRef>
                      </c:ext>
                    </c:extLst>
                    <c:numCache>
                      <c:formatCode>0.0</c:formatCode>
                      <c:ptCount val="25"/>
                      <c:pt idx="0">
                        <c:v>17.405920299999998</c:v>
                      </c:pt>
                      <c:pt idx="1">
                        <c:v>16.803174899999998</c:v>
                      </c:pt>
                      <c:pt idx="2">
                        <c:v>16.462585499999999</c:v>
                      </c:pt>
                      <c:pt idx="3">
                        <c:v>17.460007300000001</c:v>
                      </c:pt>
                      <c:pt idx="4">
                        <c:v>18.109948500000002</c:v>
                      </c:pt>
                      <c:pt idx="5">
                        <c:v>17.790442899999999</c:v>
                      </c:pt>
                      <c:pt idx="6">
                        <c:v>19.3579276</c:v>
                      </c:pt>
                      <c:pt idx="7">
                        <c:v>18.802223600000001</c:v>
                      </c:pt>
                      <c:pt idx="8">
                        <c:v>18.987891699999999</c:v>
                      </c:pt>
                      <c:pt idx="9">
                        <c:v>19.075915200000001</c:v>
                      </c:pt>
                      <c:pt idx="10">
                        <c:v>18.824850000000001</c:v>
                      </c:pt>
                      <c:pt idx="11">
                        <c:v>17.592838100000002</c:v>
                      </c:pt>
                      <c:pt idx="12">
                        <c:v>18.907095600000002</c:v>
                      </c:pt>
                      <c:pt idx="13">
                        <c:v>19.0849072</c:v>
                      </c:pt>
                      <c:pt idx="14">
                        <c:v>19.436851300000001</c:v>
                      </c:pt>
                      <c:pt idx="15">
                        <c:v>20.120316800000001</c:v>
                      </c:pt>
                      <c:pt idx="16">
                        <c:v>19.5230791</c:v>
                      </c:pt>
                      <c:pt idx="17">
                        <c:v>20.729948400000001</c:v>
                      </c:pt>
                      <c:pt idx="18">
                        <c:v>23.564670499999998</c:v>
                      </c:pt>
                      <c:pt idx="19">
                        <c:v>25.197464</c:v>
                      </c:pt>
                      <c:pt idx="20">
                        <c:v>27.700793600000001</c:v>
                      </c:pt>
                      <c:pt idx="21">
                        <c:v>28.634989699999998</c:v>
                      </c:pt>
                      <c:pt idx="22">
                        <c:v>29.3979213</c:v>
                      </c:pt>
                      <c:pt idx="23">
                        <c:v>28.643142099999999</c:v>
                      </c:pt>
                      <c:pt idx="24">
                        <c:v>29.21199</c:v>
                      </c:pt>
                    </c:numCache>
                  </c:numRef>
                </c:yVal>
                <c:smooth val="0"/>
                <c:extLst xmlns:c15="http://schemas.microsoft.com/office/drawing/2012/chart">
                  <c:ext xmlns:c16="http://schemas.microsoft.com/office/drawing/2014/chart" uri="{C3380CC4-5D6E-409C-BE32-E72D297353CC}">
                    <c16:uniqueId val="{00000003-7C36-4544-9524-AB6DD5DEDA7E}"/>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'F8_hist-trends-sex'!$F$1</c15:sqref>
                        </c15:formulaRef>
                      </c:ext>
                    </c:extLst>
                    <c:strCache>
                      <c:ptCount val="1"/>
                      <c:pt idx="0">
                        <c:v>Small cell lung cancer male</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'F8_hist-trends-sex'!$F$3:$F$27</c15:sqref>
                        </c15:formulaRef>
                      </c:ext>
                    </c:extLst>
                    <c:numCache>
                      <c:formatCode>0.0</c:formatCode>
                      <c:ptCount val="25"/>
                      <c:pt idx="0">
                        <c:v>13.597239399999999</c:v>
                      </c:pt>
                      <c:pt idx="1">
                        <c:v>13.609640000000001</c:v>
                      </c:pt>
                      <c:pt idx="2">
                        <c:v>12.688068599999999</c:v>
                      </c:pt>
                      <c:pt idx="3">
                        <c:v>12.194203099999999</c:v>
                      </c:pt>
                      <c:pt idx="4">
                        <c:v>12.321141799999999</c:v>
                      </c:pt>
                      <c:pt idx="5">
                        <c:v>10.936139000000001</c:v>
                      </c:pt>
                      <c:pt idx="6">
                        <c:v>10.894549</c:v>
                      </c:pt>
                      <c:pt idx="7">
                        <c:v>11.120665000000001</c:v>
                      </c:pt>
                      <c:pt idx="8">
                        <c:v>10.957667799999999</c:v>
                      </c:pt>
                      <c:pt idx="9">
                        <c:v>9.4845299999999995</c:v>
                      </c:pt>
                      <c:pt idx="10">
                        <c:v>9.6222954000000005</c:v>
                      </c:pt>
                      <c:pt idx="11">
                        <c:v>9.7313106000000005</c:v>
                      </c:pt>
                      <c:pt idx="12">
                        <c:v>9.1222566</c:v>
                      </c:pt>
                      <c:pt idx="13">
                        <c:v>8.5386524999999995</c:v>
                      </c:pt>
                      <c:pt idx="14">
                        <c:v>8.6320312000000001</c:v>
                      </c:pt>
                      <c:pt idx="15">
                        <c:v>8.5148255000000006</c:v>
                      </c:pt>
                      <c:pt idx="16">
                        <c:v>8.7949488999999996</c:v>
                      </c:pt>
                      <c:pt idx="17">
                        <c:v>8.8223113000000009</c:v>
                      </c:pt>
                      <c:pt idx="18">
                        <c:v>8.5207639000000004</c:v>
                      </c:pt>
                      <c:pt idx="19">
                        <c:v>8.0989488999999999</c:v>
                      </c:pt>
                      <c:pt idx="20">
                        <c:v>7.7306429999999997</c:v>
                      </c:pt>
                      <c:pt idx="21">
                        <c:v>7.4201462999999999</c:v>
                      </c:pt>
                      <c:pt idx="22">
                        <c:v>7.5543753999999996</c:v>
                      </c:pt>
                      <c:pt idx="23">
                        <c:v>7.2709384999999997</c:v>
                      </c:pt>
                      <c:pt idx="24">
                        <c:v>6.8105969000000002</c:v>
                      </c:pt>
                    </c:numCache>
                  </c:numRef>
                </c:yVal>
                <c:smooth val="0"/>
                <c:extLst xmlns:c15="http://schemas.microsoft.com/office/drawing/2012/chart">
                  <c:ext xmlns:c16="http://schemas.microsoft.com/office/drawing/2014/chart" uri="{C3380CC4-5D6E-409C-BE32-E72D297353CC}">
                    <c16:uniqueId val="{00000004-7C36-4544-9524-AB6DD5DEDA7E}"/>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'F8_hist-trends-sex'!$G$1</c15:sqref>
                        </c15:formulaRef>
                      </c:ext>
                    </c:extLst>
                    <c:strCache>
                      <c:ptCount val="1"/>
                      <c:pt idx="0">
                        <c:v>Small cell  lung cancer female</c:v>
                      </c:pt>
                    </c:strCache>
                  </c:strRef>
                </c:tx>
                <c:spPr>
                  <a:ln w="19050" cap="rnd">
                    <a:solidFill>
                      <a:schemeClr val="accent3"/>
                    </a:solidFill>
                    <a:prstDash val="sysDash"/>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'F8_hist-trends-sex'!$G$3:$G$27</c15:sqref>
                        </c15:formulaRef>
                      </c:ext>
                    </c:extLst>
                    <c:numCache>
                      <c:formatCode>0.0</c:formatCode>
                      <c:ptCount val="25"/>
                      <c:pt idx="0">
                        <c:v>8.0926769000000007</c:v>
                      </c:pt>
                      <c:pt idx="1">
                        <c:v>8.5467975000000003</c:v>
                      </c:pt>
                      <c:pt idx="2">
                        <c:v>7.8694474000000003</c:v>
                      </c:pt>
                      <c:pt idx="3">
                        <c:v>8.0282658999999992</c:v>
                      </c:pt>
                      <c:pt idx="4">
                        <c:v>8.0894539000000005</c:v>
                      </c:pt>
                      <c:pt idx="5">
                        <c:v>8.5968339999999994</c:v>
                      </c:pt>
                      <c:pt idx="6">
                        <c:v>8.0361119999999993</c:v>
                      </c:pt>
                      <c:pt idx="7">
                        <c:v>7.5964498999999996</c:v>
                      </c:pt>
                      <c:pt idx="8">
                        <c:v>7.7542625000000003</c:v>
                      </c:pt>
                      <c:pt idx="9">
                        <c:v>7.7317726000000002</c:v>
                      </c:pt>
                      <c:pt idx="10">
                        <c:v>7.6640658000000004</c:v>
                      </c:pt>
                      <c:pt idx="11">
                        <c:v>6.8942300000000003</c:v>
                      </c:pt>
                      <c:pt idx="12">
                        <c:v>7.2399155000000004</c:v>
                      </c:pt>
                      <c:pt idx="13">
                        <c:v>7.3222911000000002</c:v>
                      </c:pt>
                      <c:pt idx="14">
                        <c:v>6.9120163999999997</c:v>
                      </c:pt>
                      <c:pt idx="15">
                        <c:v>7.0117944999999997</c:v>
                      </c:pt>
                      <c:pt idx="16">
                        <c:v>6.9035520999999997</c:v>
                      </c:pt>
                      <c:pt idx="17">
                        <c:v>7.0917517999999999</c:v>
                      </c:pt>
                      <c:pt idx="18">
                        <c:v>6.9958672000000002</c:v>
                      </c:pt>
                      <c:pt idx="19">
                        <c:v>7.2815536999999999</c:v>
                      </c:pt>
                      <c:pt idx="20">
                        <c:v>6.8529131000000003</c:v>
                      </c:pt>
                      <c:pt idx="21">
                        <c:v>6.6937515000000003</c:v>
                      </c:pt>
                      <c:pt idx="22">
                        <c:v>6.9767723000000004</c:v>
                      </c:pt>
                      <c:pt idx="23">
                        <c:v>6.6459508999999999</c:v>
                      </c:pt>
                      <c:pt idx="24">
                        <c:v>5.9878163000000004</c:v>
                      </c:pt>
                    </c:numCache>
                  </c:numRef>
                </c:yVal>
                <c:smooth val="0"/>
                <c:extLst xmlns:c15="http://schemas.microsoft.com/office/drawing/2012/chart">
                  <c:ext xmlns:c16="http://schemas.microsoft.com/office/drawing/2014/chart" uri="{C3380CC4-5D6E-409C-BE32-E72D297353CC}">
                    <c16:uniqueId val="{00000005-7C36-4544-9524-AB6DD5DEDA7E}"/>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'F8_hist-trends-sex'!$H$1</c15:sqref>
                        </c15:formulaRef>
                      </c:ext>
                    </c:extLst>
                    <c:strCache>
                      <c:ptCount val="1"/>
                      <c:pt idx="0">
                        <c:v>Large cell  carcinoma male</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'F8_hist-trends-sex'!$H$3:$H$27</c15:sqref>
                        </c15:formulaRef>
                      </c:ext>
                    </c:extLst>
                    <c:numCache>
                      <c:formatCode>0.0</c:formatCode>
                      <c:ptCount val="25"/>
                      <c:pt idx="0">
                        <c:v>9.8225166999999995</c:v>
                      </c:pt>
                      <c:pt idx="1">
                        <c:v>9.7167560999999996</c:v>
                      </c:pt>
                      <c:pt idx="2">
                        <c:v>9.5201595000000001</c:v>
                      </c:pt>
                      <c:pt idx="3">
                        <c:v>8.8891565999999997</c:v>
                      </c:pt>
                      <c:pt idx="4">
                        <c:v>9.1786712999999995</c:v>
                      </c:pt>
                      <c:pt idx="5">
                        <c:v>8.1026471999999998</c:v>
                      </c:pt>
                      <c:pt idx="6">
                        <c:v>7.7630514000000002</c:v>
                      </c:pt>
                      <c:pt idx="7">
                        <c:v>7.0635744999999996</c:v>
                      </c:pt>
                      <c:pt idx="8">
                        <c:v>6.3398007999999999</c:v>
                      </c:pt>
                      <c:pt idx="9">
                        <c:v>5.4251645000000002</c:v>
                      </c:pt>
                      <c:pt idx="10">
                        <c:v>3.843426</c:v>
                      </c:pt>
                      <c:pt idx="11">
                        <c:v>2.6524165000000002</c:v>
                      </c:pt>
                      <c:pt idx="12">
                        <c:v>2.5407856</c:v>
                      </c:pt>
                      <c:pt idx="13">
                        <c:v>2.2346094999999999</c:v>
                      </c:pt>
                      <c:pt idx="14">
                        <c:v>1.7982412999999999</c:v>
                      </c:pt>
                      <c:pt idx="15">
                        <c:v>1.9905687000000001</c:v>
                      </c:pt>
                      <c:pt idx="16">
                        <c:v>1.2276355000000001</c:v>
                      </c:pt>
                      <c:pt idx="17">
                        <c:v>1.3339335999999999</c:v>
                      </c:pt>
                      <c:pt idx="18">
                        <c:v>1.2417541999999999</c:v>
                      </c:pt>
                      <c:pt idx="19">
                        <c:v>1.0206237</c:v>
                      </c:pt>
                      <c:pt idx="20">
                        <c:v>0.77659699999999998</c:v>
                      </c:pt>
                      <c:pt idx="21">
                        <c:v>0.60867830000000001</c:v>
                      </c:pt>
                      <c:pt idx="22">
                        <c:v>0.59326159999999994</c:v>
                      </c:pt>
                      <c:pt idx="23">
                        <c:v>0.46910879999999999</c:v>
                      </c:pt>
                      <c:pt idx="24">
                        <c:v>0.4094314</c:v>
                      </c:pt>
                    </c:numCache>
                  </c:numRef>
                </c:yVal>
                <c:smooth val="0"/>
                <c:extLst xmlns:c15="http://schemas.microsoft.com/office/drawing/2012/chart">
                  <c:ext xmlns:c16="http://schemas.microsoft.com/office/drawing/2014/chart" uri="{C3380CC4-5D6E-409C-BE32-E72D297353CC}">
                    <c16:uniqueId val="{00000006-7C36-4544-9524-AB6DD5DEDA7E}"/>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'F8_hist-trends-sex'!$I$1</c15:sqref>
                        </c15:formulaRef>
                      </c:ext>
                    </c:extLst>
                    <c:strCache>
                      <c:ptCount val="1"/>
                      <c:pt idx="0">
                        <c:v>Large cell  carcinoma female</c:v>
                      </c:pt>
                    </c:strCache>
                  </c:strRef>
                </c:tx>
                <c:spPr>
                  <a:ln w="19050" cap="rnd">
                    <a:solidFill>
                      <a:schemeClr val="accent4"/>
                    </a:solidFill>
                    <a:prstDash val="sysDash"/>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'F8_hist-trends-sex'!$I$3:$I$27</c15:sqref>
                        </c15:formulaRef>
                      </c:ext>
                    </c:extLst>
                    <c:numCache>
                      <c:formatCode>0.0</c:formatCode>
                      <c:ptCount val="25"/>
                      <c:pt idx="0">
                        <c:v>4.6726536999999997</c:v>
                      </c:pt>
                      <c:pt idx="1">
                        <c:v>5.2066131999999996</c:v>
                      </c:pt>
                      <c:pt idx="2">
                        <c:v>4.6247727999999997</c:v>
                      </c:pt>
                      <c:pt idx="3">
                        <c:v>4.8361926000000004</c:v>
                      </c:pt>
                      <c:pt idx="4">
                        <c:v>4.8146652999999997</c:v>
                      </c:pt>
                      <c:pt idx="5">
                        <c:v>5.0051747999999998</c:v>
                      </c:pt>
                      <c:pt idx="6">
                        <c:v>4.5831030999999998</c:v>
                      </c:pt>
                      <c:pt idx="7">
                        <c:v>4.0058730000000002</c:v>
                      </c:pt>
                      <c:pt idx="8">
                        <c:v>4.4181195999999998</c:v>
                      </c:pt>
                      <c:pt idx="9">
                        <c:v>3.4392716000000001</c:v>
                      </c:pt>
                      <c:pt idx="10">
                        <c:v>2.7142200999999999</c:v>
                      </c:pt>
                      <c:pt idx="11">
                        <c:v>2.1789809</c:v>
                      </c:pt>
                      <c:pt idx="12">
                        <c:v>1.9133762999999999</c:v>
                      </c:pt>
                      <c:pt idx="13">
                        <c:v>1.6465358000000001</c:v>
                      </c:pt>
                      <c:pt idx="14">
                        <c:v>1.2005148999999999</c:v>
                      </c:pt>
                      <c:pt idx="15">
                        <c:v>1.11538</c:v>
                      </c:pt>
                      <c:pt idx="16">
                        <c:v>1.0596454</c:v>
                      </c:pt>
                      <c:pt idx="17">
                        <c:v>0.92711299999999996</c:v>
                      </c:pt>
                      <c:pt idx="18">
                        <c:v>0.97211040000000004</c:v>
                      </c:pt>
                      <c:pt idx="19">
                        <c:v>0.66631220000000002</c:v>
                      </c:pt>
                      <c:pt idx="20">
                        <c:v>0.5020502</c:v>
                      </c:pt>
                      <c:pt idx="21">
                        <c:v>0.41004230000000003</c:v>
                      </c:pt>
                      <c:pt idx="22">
                        <c:v>0.33739770000000002</c:v>
                      </c:pt>
                      <c:pt idx="23">
                        <c:v>0.36678759999999999</c:v>
                      </c:pt>
                      <c:pt idx="24">
                        <c:v>0.33818150000000002</c:v>
                      </c:pt>
                    </c:numCache>
                  </c:numRef>
                </c:yVal>
                <c:smooth val="0"/>
                <c:extLst xmlns:c15="http://schemas.microsoft.com/office/drawing/2012/chart">
                  <c:ext xmlns:c16="http://schemas.microsoft.com/office/drawing/2014/chart" uri="{C3380CC4-5D6E-409C-BE32-E72D297353CC}">
                    <c16:uniqueId val="{00000007-7C36-4544-9524-AB6DD5DEDA7E}"/>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'F8_hist-trends-sex'!$J$1</c15:sqref>
                        </c15:formulaRef>
                      </c:ext>
                    </c:extLst>
                    <c:strCache>
                      <c:ptCount val="1"/>
                      <c:pt idx="0">
                        <c:v>Non–small cell lung cancer, NOS male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'F8_hist-trends-sex'!$J$3:$J$27</c15:sqref>
                        </c15:formulaRef>
                      </c:ext>
                    </c:extLst>
                    <c:numCache>
                      <c:formatCode>0.0</c:formatCode>
                      <c:ptCount val="25"/>
                      <c:pt idx="0">
                        <c:v>11.325283499999999</c:v>
                      </c:pt>
                      <c:pt idx="1">
                        <c:v>12.334212000000001</c:v>
                      </c:pt>
                      <c:pt idx="2">
                        <c:v>11.6808283</c:v>
                      </c:pt>
                      <c:pt idx="3">
                        <c:v>11.765583599999999</c:v>
                      </c:pt>
                      <c:pt idx="4">
                        <c:v>12.657819399999999</c:v>
                      </c:pt>
                      <c:pt idx="5">
                        <c:v>12.810557599999999</c:v>
                      </c:pt>
                      <c:pt idx="6">
                        <c:v>14.2081128</c:v>
                      </c:pt>
                      <c:pt idx="7">
                        <c:v>14.8969456</c:v>
                      </c:pt>
                      <c:pt idx="8">
                        <c:v>14.590307299999999</c:v>
                      </c:pt>
                      <c:pt idx="9">
                        <c:v>14.7719778</c:v>
                      </c:pt>
                      <c:pt idx="10">
                        <c:v>18.272455399999998</c:v>
                      </c:pt>
                      <c:pt idx="11">
                        <c:v>20.573054599999999</c:v>
                      </c:pt>
                      <c:pt idx="12">
                        <c:v>20.539647899999999</c:v>
                      </c:pt>
                      <c:pt idx="13">
                        <c:v>23.0810022</c:v>
                      </c:pt>
                      <c:pt idx="14">
                        <c:v>23.56493</c:v>
                      </c:pt>
                      <c:pt idx="15">
                        <c:v>24.620517599999999</c:v>
                      </c:pt>
                      <c:pt idx="16">
                        <c:v>23.590141599999999</c:v>
                      </c:pt>
                      <c:pt idx="17">
                        <c:v>22.025310399999999</c:v>
                      </c:pt>
                      <c:pt idx="18">
                        <c:v>18.1488671</c:v>
                      </c:pt>
                      <c:pt idx="19">
                        <c:v>16.4142388</c:v>
                      </c:pt>
                      <c:pt idx="20">
                        <c:v>14.527587499999999</c:v>
                      </c:pt>
                      <c:pt idx="21">
                        <c:v>13.2829514</c:v>
                      </c:pt>
                      <c:pt idx="22">
                        <c:v>13.135436500000001</c:v>
                      </c:pt>
                      <c:pt idx="23">
                        <c:v>11.7019634</c:v>
                      </c:pt>
                      <c:pt idx="24">
                        <c:v>11.3459971</c:v>
                      </c:pt>
                    </c:numCache>
                  </c:numRef>
                </c:yVal>
                <c:smooth val="0"/>
                <c:extLst xmlns:c15="http://schemas.microsoft.com/office/drawing/2012/chart">
                  <c:ext xmlns:c16="http://schemas.microsoft.com/office/drawing/2014/chart" uri="{C3380CC4-5D6E-409C-BE32-E72D297353CC}">
                    <c16:uniqueId val="{00000008-7C36-4544-9524-AB6DD5DEDA7E}"/>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'F8_hist-trends-sex'!$K$1</c15:sqref>
                        </c15:formulaRef>
                      </c:ext>
                    </c:extLst>
                    <c:strCache>
                      <c:ptCount val="1"/>
                      <c:pt idx="0">
                        <c:v>Non–small cell lung cancer, NOS female</c:v>
                      </c:pt>
                    </c:strCache>
                  </c:strRef>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'F8_hist-trends-sex'!$K$3:$K$27</c15:sqref>
                        </c15:formulaRef>
                      </c:ext>
                    </c:extLst>
                    <c:numCache>
                      <c:formatCode>0.0</c:formatCode>
                      <c:ptCount val="25"/>
                      <c:pt idx="0">
                        <c:v>5.4997907000000001</c:v>
                      </c:pt>
                      <c:pt idx="1">
                        <c:v>5.5341877999999998</c:v>
                      </c:pt>
                      <c:pt idx="2">
                        <c:v>5.5621467999999998</c:v>
                      </c:pt>
                      <c:pt idx="3">
                        <c:v>6.4792297000000003</c:v>
                      </c:pt>
                      <c:pt idx="4">
                        <c:v>6.7482651000000002</c:v>
                      </c:pt>
                      <c:pt idx="5">
                        <c:v>6.9086388999999997</c:v>
                      </c:pt>
                      <c:pt idx="6">
                        <c:v>7.8530382999999997</c:v>
                      </c:pt>
                      <c:pt idx="7">
                        <c:v>8.7242277000000001</c:v>
                      </c:pt>
                      <c:pt idx="8">
                        <c:v>9.2848667999999996</c:v>
                      </c:pt>
                      <c:pt idx="9">
                        <c:v>9.7305857000000007</c:v>
                      </c:pt>
                      <c:pt idx="10">
                        <c:v>11.727399500000001</c:v>
                      </c:pt>
                      <c:pt idx="11">
                        <c:v>13.828857599999999</c:v>
                      </c:pt>
                      <c:pt idx="12">
                        <c:v>14.385547799999999</c:v>
                      </c:pt>
                      <c:pt idx="13">
                        <c:v>16.315515900000001</c:v>
                      </c:pt>
                      <c:pt idx="14">
                        <c:v>16.528551</c:v>
                      </c:pt>
                      <c:pt idx="15">
                        <c:v>17.433676599999998</c:v>
                      </c:pt>
                      <c:pt idx="16">
                        <c:v>17.503392999999999</c:v>
                      </c:pt>
                      <c:pt idx="17">
                        <c:v>16.6782219</c:v>
                      </c:pt>
                      <c:pt idx="18">
                        <c:v>14.053845300000001</c:v>
                      </c:pt>
                      <c:pt idx="19">
                        <c:v>12.6233702</c:v>
                      </c:pt>
                      <c:pt idx="20">
                        <c:v>11.525262400000001</c:v>
                      </c:pt>
                      <c:pt idx="21">
                        <c:v>10.4681611</c:v>
                      </c:pt>
                      <c:pt idx="22">
                        <c:v>10.4495059</c:v>
                      </c:pt>
                      <c:pt idx="23">
                        <c:v>9.5307952999999994</c:v>
                      </c:pt>
                      <c:pt idx="24">
                        <c:v>9.0196608999999999</c:v>
                      </c:pt>
                    </c:numCache>
                  </c:numRef>
                </c:yVal>
                <c:smooth val="0"/>
                <c:extLst xmlns:c15="http://schemas.microsoft.com/office/drawing/2012/chart">
                  <c:ext xmlns:c16="http://schemas.microsoft.com/office/drawing/2014/chart" uri="{C3380CC4-5D6E-409C-BE32-E72D297353CC}">
                    <c16:uniqueId val="{00000009-7C36-4544-9524-AB6DD5DEDA7E}"/>
                  </c:ext>
                </c:extLst>
              </c15:ser>
            </c15:filteredScatterSeries>
          </c:ext>
        </c:extLst>
      </c:scatterChart>
      <c:valAx>
        <c:axId val="646009912"/>
        <c:scaling>
          <c:orientation val="minMax"/>
          <c:max val="2016"/>
          <c:min val="199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 of diagnosis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9712"/>
        <c:crosses val="autoZero"/>
        <c:crossBetween val="midCat"/>
        <c:majorUnit val="1"/>
      </c:valAx>
      <c:valAx>
        <c:axId val="646019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ASIR (per 100,000)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0991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2"/>
          <c:order val="2"/>
          <c:tx>
            <c:strRef>
              <c:f>'F8_hist-trends-sex'!$D$1</c:f>
              <c:strCache>
                <c:ptCount val="1"/>
                <c:pt idx="0">
                  <c:v>Adenocarcinoma male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'F8_hist-trends-sex'!$D$3:$D$27</c:f>
              <c:numCache>
                <c:formatCode>0.0</c:formatCode>
                <c:ptCount val="25"/>
                <c:pt idx="0">
                  <c:v>24.021382500000001</c:v>
                </c:pt>
                <c:pt idx="1">
                  <c:v>23.245504100000002</c:v>
                </c:pt>
                <c:pt idx="2">
                  <c:v>23.395623199999999</c:v>
                </c:pt>
                <c:pt idx="3">
                  <c:v>23.5744337</c:v>
                </c:pt>
                <c:pt idx="4">
                  <c:v>22.160478099999999</c:v>
                </c:pt>
                <c:pt idx="5">
                  <c:v>23.037428200000001</c:v>
                </c:pt>
                <c:pt idx="6">
                  <c:v>22.9534971</c:v>
                </c:pt>
                <c:pt idx="7">
                  <c:v>22.8055293</c:v>
                </c:pt>
                <c:pt idx="8">
                  <c:v>21.952004800000001</c:v>
                </c:pt>
                <c:pt idx="9">
                  <c:v>22.189959300000002</c:v>
                </c:pt>
                <c:pt idx="10">
                  <c:v>20.628998200000002</c:v>
                </c:pt>
                <c:pt idx="11">
                  <c:v>19.466784499999999</c:v>
                </c:pt>
                <c:pt idx="12">
                  <c:v>20.114718199999999</c:v>
                </c:pt>
                <c:pt idx="13">
                  <c:v>19.711971399999999</c:v>
                </c:pt>
                <c:pt idx="14">
                  <c:v>19.234318900000002</c:v>
                </c:pt>
                <c:pt idx="15">
                  <c:v>19.553102899999999</c:v>
                </c:pt>
                <c:pt idx="16">
                  <c:v>20.036562700000001</c:v>
                </c:pt>
                <c:pt idx="17">
                  <c:v>20.444830400000001</c:v>
                </c:pt>
                <c:pt idx="18">
                  <c:v>23.635182199999999</c:v>
                </c:pt>
                <c:pt idx="19">
                  <c:v>24.329605300000001</c:v>
                </c:pt>
                <c:pt idx="20">
                  <c:v>27.009594499999999</c:v>
                </c:pt>
                <c:pt idx="21">
                  <c:v>26.5826326</c:v>
                </c:pt>
                <c:pt idx="22">
                  <c:v>27.4935969</c:v>
                </c:pt>
                <c:pt idx="23">
                  <c:v>26.299407299999999</c:v>
                </c:pt>
                <c:pt idx="24">
                  <c:v>26.4752467</c:v>
                </c:pt>
              </c:numCache>
            </c:numRef>
          </c:yVal>
          <c:smooth val="0"/>
          <c:extLst xmlns:c15="http://schemas.microsoft.com/office/drawing/2012/chart">
            <c:ext xmlns:c16="http://schemas.microsoft.com/office/drawing/2014/chart" uri="{C3380CC4-5D6E-409C-BE32-E72D297353CC}">
              <c16:uniqueId val="{00000002-7C36-4544-9524-AB6DD5DEDA7E}"/>
            </c:ext>
          </c:extLst>
        </c:ser>
        <c:ser>
          <c:idx val="3"/>
          <c:order val="3"/>
          <c:tx>
            <c:strRef>
              <c:f>'F8_hist-trends-sex'!$E$1</c:f>
              <c:strCache>
                <c:ptCount val="1"/>
                <c:pt idx="0">
                  <c:v>Adenocarcinoma female</c:v>
                </c:pt>
              </c:strCache>
            </c:strRef>
          </c:tx>
          <c:spPr>
            <a:ln w="19050" cap="rnd">
              <a:solidFill>
                <a:schemeClr val="accent2"/>
              </a:solidFill>
              <a:prstDash val="sysDash"/>
              <a:round/>
            </a:ln>
            <a:effectLst/>
          </c:spPr>
          <c:marker>
            <c:symbol val="circle"/>
            <c:size val="5"/>
            <c:spPr>
              <a:solidFill>
                <a:schemeClr val="accent2"/>
              </a:solidFill>
              <a:ln w="9525">
                <a:solidFill>
                  <a:schemeClr val="accent2"/>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'F8_hist-trends-sex'!$E$3:$E$27</c:f>
              <c:numCache>
                <c:formatCode>0.0</c:formatCode>
                <c:ptCount val="25"/>
                <c:pt idx="0">
                  <c:v>17.405920299999998</c:v>
                </c:pt>
                <c:pt idx="1">
                  <c:v>16.803174899999998</c:v>
                </c:pt>
                <c:pt idx="2">
                  <c:v>16.462585499999999</c:v>
                </c:pt>
                <c:pt idx="3">
                  <c:v>17.460007300000001</c:v>
                </c:pt>
                <c:pt idx="4">
                  <c:v>18.109948500000002</c:v>
                </c:pt>
                <c:pt idx="5">
                  <c:v>17.790442899999999</c:v>
                </c:pt>
                <c:pt idx="6">
                  <c:v>19.3579276</c:v>
                </c:pt>
                <c:pt idx="7">
                  <c:v>18.802223600000001</c:v>
                </c:pt>
                <c:pt idx="8">
                  <c:v>18.987891699999999</c:v>
                </c:pt>
                <c:pt idx="9">
                  <c:v>19.075915200000001</c:v>
                </c:pt>
                <c:pt idx="10">
                  <c:v>18.824850000000001</c:v>
                </c:pt>
                <c:pt idx="11">
                  <c:v>17.592838100000002</c:v>
                </c:pt>
                <c:pt idx="12">
                  <c:v>18.907095600000002</c:v>
                </c:pt>
                <c:pt idx="13">
                  <c:v>19.0849072</c:v>
                </c:pt>
                <c:pt idx="14">
                  <c:v>19.436851300000001</c:v>
                </c:pt>
                <c:pt idx="15">
                  <c:v>20.120316800000001</c:v>
                </c:pt>
                <c:pt idx="16">
                  <c:v>19.5230791</c:v>
                </c:pt>
                <c:pt idx="17">
                  <c:v>20.729948400000001</c:v>
                </c:pt>
                <c:pt idx="18">
                  <c:v>23.564670499999998</c:v>
                </c:pt>
                <c:pt idx="19">
                  <c:v>25.197464</c:v>
                </c:pt>
                <c:pt idx="20">
                  <c:v>27.700793600000001</c:v>
                </c:pt>
                <c:pt idx="21">
                  <c:v>28.634989699999998</c:v>
                </c:pt>
                <c:pt idx="22">
                  <c:v>29.3979213</c:v>
                </c:pt>
                <c:pt idx="23">
                  <c:v>28.643142099999999</c:v>
                </c:pt>
                <c:pt idx="24">
                  <c:v>29.21199</c:v>
                </c:pt>
              </c:numCache>
            </c:numRef>
          </c:yVal>
          <c:smooth val="0"/>
          <c:extLst xmlns:c15="http://schemas.microsoft.com/office/drawing/2012/chart">
            <c:ext xmlns:c16="http://schemas.microsoft.com/office/drawing/2014/chart" uri="{C3380CC4-5D6E-409C-BE32-E72D297353CC}">
              <c16:uniqueId val="{00000003-7C36-4544-9524-AB6DD5DEDA7E}"/>
            </c:ext>
          </c:extLst>
        </c:ser>
        <c:ser>
          <c:idx val="6"/>
          <c:order val="6"/>
          <c:tx>
            <c:strRef>
              <c:f>'F8_hist-trends-sex'!$H$1</c:f>
              <c:strCache>
                <c:ptCount val="1"/>
                <c:pt idx="0">
                  <c:v>Large cell  carcinoma male</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'F8_hist-trends-sex'!$H$3:$H$27</c:f>
              <c:numCache>
                <c:formatCode>0.0</c:formatCode>
                <c:ptCount val="25"/>
                <c:pt idx="0">
                  <c:v>9.8225166999999995</c:v>
                </c:pt>
                <c:pt idx="1">
                  <c:v>9.7167560999999996</c:v>
                </c:pt>
                <c:pt idx="2">
                  <c:v>9.5201595000000001</c:v>
                </c:pt>
                <c:pt idx="3">
                  <c:v>8.8891565999999997</c:v>
                </c:pt>
                <c:pt idx="4">
                  <c:v>9.1786712999999995</c:v>
                </c:pt>
                <c:pt idx="5">
                  <c:v>8.1026471999999998</c:v>
                </c:pt>
                <c:pt idx="6">
                  <c:v>7.7630514000000002</c:v>
                </c:pt>
                <c:pt idx="7">
                  <c:v>7.0635744999999996</c:v>
                </c:pt>
                <c:pt idx="8">
                  <c:v>6.3398007999999999</c:v>
                </c:pt>
                <c:pt idx="9">
                  <c:v>5.4251645000000002</c:v>
                </c:pt>
                <c:pt idx="10">
                  <c:v>3.843426</c:v>
                </c:pt>
                <c:pt idx="11">
                  <c:v>2.6524165000000002</c:v>
                </c:pt>
                <c:pt idx="12">
                  <c:v>2.5407856</c:v>
                </c:pt>
                <c:pt idx="13">
                  <c:v>2.2346094999999999</c:v>
                </c:pt>
                <c:pt idx="14">
                  <c:v>1.7982412999999999</c:v>
                </c:pt>
                <c:pt idx="15">
                  <c:v>1.9905687000000001</c:v>
                </c:pt>
                <c:pt idx="16">
                  <c:v>1.2276355000000001</c:v>
                </c:pt>
                <c:pt idx="17">
                  <c:v>1.3339335999999999</c:v>
                </c:pt>
                <c:pt idx="18">
                  <c:v>1.2417541999999999</c:v>
                </c:pt>
                <c:pt idx="19">
                  <c:v>1.0206237</c:v>
                </c:pt>
                <c:pt idx="20">
                  <c:v>0.77659699999999998</c:v>
                </c:pt>
                <c:pt idx="21">
                  <c:v>0.60867830000000001</c:v>
                </c:pt>
                <c:pt idx="22">
                  <c:v>0.59326159999999994</c:v>
                </c:pt>
                <c:pt idx="23">
                  <c:v>0.46910879999999999</c:v>
                </c:pt>
                <c:pt idx="24">
                  <c:v>0.4094314</c:v>
                </c:pt>
              </c:numCache>
            </c:numRef>
          </c:yVal>
          <c:smooth val="0"/>
          <c:extLst xmlns:c15="http://schemas.microsoft.com/office/drawing/2012/chart">
            <c:ext xmlns:c16="http://schemas.microsoft.com/office/drawing/2014/chart" uri="{C3380CC4-5D6E-409C-BE32-E72D297353CC}">
              <c16:uniqueId val="{00000006-7C36-4544-9524-AB6DD5DEDA7E}"/>
            </c:ext>
          </c:extLst>
        </c:ser>
        <c:ser>
          <c:idx val="7"/>
          <c:order val="7"/>
          <c:tx>
            <c:strRef>
              <c:f>'F8_hist-trends-sex'!$I$1</c:f>
              <c:strCache>
                <c:ptCount val="1"/>
                <c:pt idx="0">
                  <c:v>Large cell  carcinoma female</c:v>
                </c:pt>
              </c:strCache>
            </c:strRef>
          </c:tx>
          <c:spPr>
            <a:ln w="19050" cap="rnd">
              <a:solidFill>
                <a:schemeClr val="accent4"/>
              </a:solidFill>
              <a:prstDash val="sysDash"/>
              <a:round/>
            </a:ln>
            <a:effectLst/>
          </c:spPr>
          <c:marker>
            <c:symbol val="circle"/>
            <c:size val="5"/>
            <c:spPr>
              <a:solidFill>
                <a:schemeClr val="accent4"/>
              </a:solidFill>
              <a:ln w="9525">
                <a:solidFill>
                  <a:schemeClr val="accent4"/>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'F8_hist-trends-sex'!$I$3:$I$27</c:f>
              <c:numCache>
                <c:formatCode>0.0</c:formatCode>
                <c:ptCount val="25"/>
                <c:pt idx="0">
                  <c:v>4.6726536999999997</c:v>
                </c:pt>
                <c:pt idx="1">
                  <c:v>5.2066131999999996</c:v>
                </c:pt>
                <c:pt idx="2">
                  <c:v>4.6247727999999997</c:v>
                </c:pt>
                <c:pt idx="3">
                  <c:v>4.8361926000000004</c:v>
                </c:pt>
                <c:pt idx="4">
                  <c:v>4.8146652999999997</c:v>
                </c:pt>
                <c:pt idx="5">
                  <c:v>5.0051747999999998</c:v>
                </c:pt>
                <c:pt idx="6">
                  <c:v>4.5831030999999998</c:v>
                </c:pt>
                <c:pt idx="7">
                  <c:v>4.0058730000000002</c:v>
                </c:pt>
                <c:pt idx="8">
                  <c:v>4.4181195999999998</c:v>
                </c:pt>
                <c:pt idx="9">
                  <c:v>3.4392716000000001</c:v>
                </c:pt>
                <c:pt idx="10">
                  <c:v>2.7142200999999999</c:v>
                </c:pt>
                <c:pt idx="11">
                  <c:v>2.1789809</c:v>
                </c:pt>
                <c:pt idx="12">
                  <c:v>1.9133762999999999</c:v>
                </c:pt>
                <c:pt idx="13">
                  <c:v>1.6465358000000001</c:v>
                </c:pt>
                <c:pt idx="14">
                  <c:v>1.2005148999999999</c:v>
                </c:pt>
                <c:pt idx="15">
                  <c:v>1.11538</c:v>
                </c:pt>
                <c:pt idx="16">
                  <c:v>1.0596454</c:v>
                </c:pt>
                <c:pt idx="17">
                  <c:v>0.92711299999999996</c:v>
                </c:pt>
                <c:pt idx="18">
                  <c:v>0.97211040000000004</c:v>
                </c:pt>
                <c:pt idx="19">
                  <c:v>0.66631220000000002</c:v>
                </c:pt>
                <c:pt idx="20">
                  <c:v>0.5020502</c:v>
                </c:pt>
                <c:pt idx="21">
                  <c:v>0.41004230000000003</c:v>
                </c:pt>
                <c:pt idx="22">
                  <c:v>0.33739770000000002</c:v>
                </c:pt>
                <c:pt idx="23">
                  <c:v>0.36678759999999999</c:v>
                </c:pt>
                <c:pt idx="24">
                  <c:v>0.33818150000000002</c:v>
                </c:pt>
              </c:numCache>
            </c:numRef>
          </c:yVal>
          <c:smooth val="0"/>
          <c:extLst xmlns:c15="http://schemas.microsoft.com/office/drawing/2012/chart">
            <c:ext xmlns:c16="http://schemas.microsoft.com/office/drawing/2014/chart" uri="{C3380CC4-5D6E-409C-BE32-E72D297353CC}">
              <c16:uniqueId val="{00000007-7C36-4544-9524-AB6DD5DEDA7E}"/>
            </c:ext>
          </c:extLst>
        </c:ser>
        <c:ser>
          <c:idx val="8"/>
          <c:order val="8"/>
          <c:tx>
            <c:strRef>
              <c:f>'F8_hist-trends-sex'!$J$1</c:f>
              <c:strCache>
                <c:ptCount val="1"/>
                <c:pt idx="0">
                  <c:v>Non–small cell lung cancer, NOS male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'F8_hist-trends-sex'!$J$3:$J$27</c:f>
              <c:numCache>
                <c:formatCode>0.0</c:formatCode>
                <c:ptCount val="25"/>
                <c:pt idx="0">
                  <c:v>11.325283499999999</c:v>
                </c:pt>
                <c:pt idx="1">
                  <c:v>12.334212000000001</c:v>
                </c:pt>
                <c:pt idx="2">
                  <c:v>11.6808283</c:v>
                </c:pt>
                <c:pt idx="3">
                  <c:v>11.765583599999999</c:v>
                </c:pt>
                <c:pt idx="4">
                  <c:v>12.657819399999999</c:v>
                </c:pt>
                <c:pt idx="5">
                  <c:v>12.810557599999999</c:v>
                </c:pt>
                <c:pt idx="6">
                  <c:v>14.2081128</c:v>
                </c:pt>
                <c:pt idx="7">
                  <c:v>14.8969456</c:v>
                </c:pt>
                <c:pt idx="8">
                  <c:v>14.590307299999999</c:v>
                </c:pt>
                <c:pt idx="9">
                  <c:v>14.7719778</c:v>
                </c:pt>
                <c:pt idx="10">
                  <c:v>18.272455399999998</c:v>
                </c:pt>
                <c:pt idx="11">
                  <c:v>20.573054599999999</c:v>
                </c:pt>
                <c:pt idx="12">
                  <c:v>20.539647899999999</c:v>
                </c:pt>
                <c:pt idx="13">
                  <c:v>23.0810022</c:v>
                </c:pt>
                <c:pt idx="14">
                  <c:v>23.56493</c:v>
                </c:pt>
                <c:pt idx="15">
                  <c:v>24.620517599999999</c:v>
                </c:pt>
                <c:pt idx="16">
                  <c:v>23.590141599999999</c:v>
                </c:pt>
                <c:pt idx="17">
                  <c:v>22.025310399999999</c:v>
                </c:pt>
                <c:pt idx="18">
                  <c:v>18.1488671</c:v>
                </c:pt>
                <c:pt idx="19">
                  <c:v>16.4142388</c:v>
                </c:pt>
                <c:pt idx="20">
                  <c:v>14.527587499999999</c:v>
                </c:pt>
                <c:pt idx="21">
                  <c:v>13.2829514</c:v>
                </c:pt>
                <c:pt idx="22">
                  <c:v>13.135436500000001</c:v>
                </c:pt>
                <c:pt idx="23">
                  <c:v>11.7019634</c:v>
                </c:pt>
                <c:pt idx="24">
                  <c:v>11.3459971</c:v>
                </c:pt>
              </c:numCache>
            </c:numRef>
          </c:yVal>
          <c:smooth val="0"/>
          <c:extLst xmlns:c15="http://schemas.microsoft.com/office/drawing/2012/chart">
            <c:ext xmlns:c16="http://schemas.microsoft.com/office/drawing/2014/chart" uri="{C3380CC4-5D6E-409C-BE32-E72D297353CC}">
              <c16:uniqueId val="{00000008-7C36-4544-9524-AB6DD5DEDA7E}"/>
            </c:ext>
          </c:extLst>
        </c:ser>
        <c:ser>
          <c:idx val="9"/>
          <c:order val="9"/>
          <c:tx>
            <c:strRef>
              <c:f>'F8_hist-trends-sex'!$K$1</c:f>
              <c:strCache>
                <c:ptCount val="1"/>
                <c:pt idx="0">
                  <c:v>Non–small cell lung cancer, NOS female</c:v>
                </c:pt>
              </c:strCache>
            </c:strRef>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xVal>
            <c:numRef>
              <c:f>'F8_hist-trends-sex'!$A$3:$A$27</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'F8_hist-trends-sex'!$K$3:$K$27</c:f>
              <c:numCache>
                <c:formatCode>0.0</c:formatCode>
                <c:ptCount val="25"/>
                <c:pt idx="0">
                  <c:v>5.4997907000000001</c:v>
                </c:pt>
                <c:pt idx="1">
                  <c:v>5.5341877999999998</c:v>
                </c:pt>
                <c:pt idx="2">
                  <c:v>5.5621467999999998</c:v>
                </c:pt>
                <c:pt idx="3">
                  <c:v>6.4792297000000003</c:v>
                </c:pt>
                <c:pt idx="4">
                  <c:v>6.7482651000000002</c:v>
                </c:pt>
                <c:pt idx="5">
                  <c:v>6.9086388999999997</c:v>
                </c:pt>
                <c:pt idx="6">
                  <c:v>7.8530382999999997</c:v>
                </c:pt>
                <c:pt idx="7">
                  <c:v>8.7242277000000001</c:v>
                </c:pt>
                <c:pt idx="8">
                  <c:v>9.2848667999999996</c:v>
                </c:pt>
                <c:pt idx="9">
                  <c:v>9.7305857000000007</c:v>
                </c:pt>
                <c:pt idx="10">
                  <c:v>11.727399500000001</c:v>
                </c:pt>
                <c:pt idx="11">
                  <c:v>13.828857599999999</c:v>
                </c:pt>
                <c:pt idx="12">
                  <c:v>14.385547799999999</c:v>
                </c:pt>
                <c:pt idx="13">
                  <c:v>16.315515900000001</c:v>
                </c:pt>
                <c:pt idx="14">
                  <c:v>16.528551</c:v>
                </c:pt>
                <c:pt idx="15">
                  <c:v>17.433676599999998</c:v>
                </c:pt>
                <c:pt idx="16">
                  <c:v>17.503392999999999</c:v>
                </c:pt>
                <c:pt idx="17">
                  <c:v>16.6782219</c:v>
                </c:pt>
                <c:pt idx="18">
                  <c:v>14.053845300000001</c:v>
                </c:pt>
                <c:pt idx="19">
                  <c:v>12.6233702</c:v>
                </c:pt>
                <c:pt idx="20">
                  <c:v>11.525262400000001</c:v>
                </c:pt>
                <c:pt idx="21">
                  <c:v>10.4681611</c:v>
                </c:pt>
                <c:pt idx="22">
                  <c:v>10.4495059</c:v>
                </c:pt>
                <c:pt idx="23">
                  <c:v>9.5307952999999994</c:v>
                </c:pt>
                <c:pt idx="24">
                  <c:v>9.0196608999999999</c:v>
                </c:pt>
              </c:numCache>
            </c:numRef>
          </c:yVal>
          <c:smooth val="0"/>
          <c:extLst xmlns:c15="http://schemas.microsoft.com/office/drawing/2012/chart">
            <c:ext xmlns:c16="http://schemas.microsoft.com/office/drawing/2014/chart" uri="{C3380CC4-5D6E-409C-BE32-E72D297353CC}">
              <c16:uniqueId val="{00000009-7C36-4544-9524-AB6DD5DEDA7E}"/>
            </c:ext>
          </c:extLst>
        </c:ser>
        <c:dLbls>
          <c:showLegendKey val="0"/>
          <c:showVal val="0"/>
          <c:showCatName val="0"/>
          <c:showSerName val="0"/>
          <c:showPercent val="0"/>
          <c:showBubbleSize val="0"/>
        </c:dLbls>
        <c:axId val="646016968"/>
        <c:axId val="646019320"/>
        <c:extLst>
          <c:ext xmlns:c15="http://schemas.microsoft.com/office/drawing/2012/chart" uri="{02D57815-91ED-43cb-92C2-25804820EDAC}">
            <c15:filteredScatterSeries>
              <c15:ser>
                <c:idx val="0"/>
                <c:order val="0"/>
                <c:tx>
                  <c:strRef>
                    <c:extLst>
                      <c:ext uri="{02D57815-91ED-43cb-92C2-25804820EDAC}">
                        <c15:formulaRef>
                          <c15:sqref>'F8_hist-trends-sex'!$B$1</c15:sqref>
                        </c15:formulaRef>
                      </c:ext>
                    </c:extLst>
                    <c:strCache>
                      <c:ptCount val="1"/>
                      <c:pt idx="0">
                        <c:v>Squamous cell carcinoma male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c:ext uri="{02D57815-91ED-43cb-92C2-25804820EDAC}">
                        <c15:formulaRef>
                          <c15:sqref>'F8_hist-trends-sex'!$B$3:$B$27</c15:sqref>
                        </c15:formulaRef>
                      </c:ext>
                    </c:extLst>
                    <c:numCache>
                      <c:formatCode>0.0</c:formatCode>
                      <c:ptCount val="25"/>
                      <c:pt idx="0">
                        <c:v>31.5547608</c:v>
                      </c:pt>
                      <c:pt idx="1">
                        <c:v>30.892546200000002</c:v>
                      </c:pt>
                      <c:pt idx="2">
                        <c:v>26.904204499999999</c:v>
                      </c:pt>
                      <c:pt idx="3">
                        <c:v>26.819538699999999</c:v>
                      </c:pt>
                      <c:pt idx="4">
                        <c:v>25.512850499999999</c:v>
                      </c:pt>
                      <c:pt idx="5">
                        <c:v>24.609237700000001</c:v>
                      </c:pt>
                      <c:pt idx="6">
                        <c:v>23.412865799999999</c:v>
                      </c:pt>
                      <c:pt idx="7">
                        <c:v>22.495402500000001</c:v>
                      </c:pt>
                      <c:pt idx="8">
                        <c:v>21.266519200000001</c:v>
                      </c:pt>
                      <c:pt idx="9">
                        <c:v>20.7794244</c:v>
                      </c:pt>
                      <c:pt idx="10">
                        <c:v>19.725658299999999</c:v>
                      </c:pt>
                      <c:pt idx="11">
                        <c:v>18.2819194</c:v>
                      </c:pt>
                      <c:pt idx="12">
                        <c:v>17.2758611</c:v>
                      </c:pt>
                      <c:pt idx="13">
                        <c:v>16.714479799999999</c:v>
                      </c:pt>
                      <c:pt idx="14">
                        <c:v>16.428015899999998</c:v>
                      </c:pt>
                      <c:pt idx="15">
                        <c:v>15.8929619</c:v>
                      </c:pt>
                      <c:pt idx="16">
                        <c:v>14.3751535</c:v>
                      </c:pt>
                      <c:pt idx="17">
                        <c:v>15.504867000000001</c:v>
                      </c:pt>
                      <c:pt idx="18">
                        <c:v>16.501131999999998</c:v>
                      </c:pt>
                      <c:pt idx="19">
                        <c:v>15.7735389</c:v>
                      </c:pt>
                      <c:pt idx="20">
                        <c:v>15.989962800000001</c:v>
                      </c:pt>
                      <c:pt idx="21">
                        <c:v>15.4934601</c:v>
                      </c:pt>
                      <c:pt idx="22">
                        <c:v>15.578962000000001</c:v>
                      </c:pt>
                      <c:pt idx="23">
                        <c:v>15.1306253</c:v>
                      </c:pt>
                      <c:pt idx="24">
                        <c:v>14.3948442</c:v>
                      </c:pt>
                    </c:numCache>
                  </c:numRef>
                </c:yVal>
                <c:smooth val="0"/>
                <c:extLst>
                  <c:ext xmlns:c16="http://schemas.microsoft.com/office/drawing/2014/chart" uri="{C3380CC4-5D6E-409C-BE32-E72D297353CC}">
                    <c16:uniqueId val="{00000000-7C36-4544-9524-AB6DD5DEDA7E}"/>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'F8_hist-trends-sex'!$C$1</c15:sqref>
                        </c15:formulaRef>
                      </c:ext>
                    </c:extLst>
                    <c:strCache>
                      <c:ptCount val="1"/>
                      <c:pt idx="0">
                        <c:v>Squamous cell  carcinoma female</c:v>
                      </c:pt>
                    </c:strCache>
                  </c:strRef>
                </c:tx>
                <c:spPr>
                  <a:ln w="19050" cap="rnd">
                    <a:solidFill>
                      <a:schemeClr val="accent1"/>
                    </a:solidFill>
                    <a:prstDash val="sysDash"/>
                    <a:round/>
                  </a:ln>
                  <a:effectLst/>
                </c:spPr>
                <c:marker>
                  <c:symbol val="circle"/>
                  <c:size val="5"/>
                  <c:spPr>
                    <a:solidFill>
                      <a:schemeClr val="accent1"/>
                    </a:solidFill>
                    <a:ln w="9525">
                      <a:solidFill>
                        <a:schemeClr val="accent1">
                          <a:alpha val="96000"/>
                        </a:schemeClr>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'F8_hist-trends-sex'!$C$3:$C$27</c15:sqref>
                        </c15:formulaRef>
                      </c:ext>
                    </c:extLst>
                    <c:numCache>
                      <c:formatCode>0.0</c:formatCode>
                      <c:ptCount val="25"/>
                      <c:pt idx="0">
                        <c:v>8.5631178000000006</c:v>
                      </c:pt>
                      <c:pt idx="1">
                        <c:v>8.6207993999999992</c:v>
                      </c:pt>
                      <c:pt idx="2">
                        <c:v>8.7437328999999995</c:v>
                      </c:pt>
                      <c:pt idx="3">
                        <c:v>8.8338908000000007</c:v>
                      </c:pt>
                      <c:pt idx="4">
                        <c:v>8.7027423000000006</c:v>
                      </c:pt>
                      <c:pt idx="5">
                        <c:v>8.6048133999999994</c:v>
                      </c:pt>
                      <c:pt idx="6">
                        <c:v>8.6210710000000006</c:v>
                      </c:pt>
                      <c:pt idx="7">
                        <c:v>7.9268964999999998</c:v>
                      </c:pt>
                      <c:pt idx="8">
                        <c:v>8.3006346000000004</c:v>
                      </c:pt>
                      <c:pt idx="9">
                        <c:v>7.9510192999999996</c:v>
                      </c:pt>
                      <c:pt idx="10">
                        <c:v>7.8077528000000003</c:v>
                      </c:pt>
                      <c:pt idx="11">
                        <c:v>7.5300903999999997</c:v>
                      </c:pt>
                      <c:pt idx="12">
                        <c:v>7.3903821000000001</c:v>
                      </c:pt>
                      <c:pt idx="13">
                        <c:v>7.4103732000000004</c:v>
                      </c:pt>
                      <c:pt idx="14">
                        <c:v>7.5147697000000004</c:v>
                      </c:pt>
                      <c:pt idx="15">
                        <c:v>6.7162607000000003</c:v>
                      </c:pt>
                      <c:pt idx="16">
                        <c:v>6.9782048999999997</c:v>
                      </c:pt>
                      <c:pt idx="17">
                        <c:v>7.408442</c:v>
                      </c:pt>
                      <c:pt idx="18">
                        <c:v>7.7419057000000002</c:v>
                      </c:pt>
                      <c:pt idx="19">
                        <c:v>7.4109676000000002</c:v>
                      </c:pt>
                      <c:pt idx="20">
                        <c:v>8.2146869999999996</c:v>
                      </c:pt>
                      <c:pt idx="21">
                        <c:v>7.7872313999999996</c:v>
                      </c:pt>
                      <c:pt idx="22">
                        <c:v>8.0594037000000007</c:v>
                      </c:pt>
                      <c:pt idx="23">
                        <c:v>7.7730576999999998</c:v>
                      </c:pt>
                      <c:pt idx="24">
                        <c:v>7.5173999</c:v>
                      </c:pt>
                    </c:numCache>
                  </c:numRef>
                </c:yVal>
                <c:smooth val="0"/>
                <c:extLst xmlns:c15="http://schemas.microsoft.com/office/drawing/2012/chart">
                  <c:ext xmlns:c16="http://schemas.microsoft.com/office/drawing/2014/chart" uri="{C3380CC4-5D6E-409C-BE32-E72D297353CC}">
                    <c16:uniqueId val="{00000001-7C36-4544-9524-AB6DD5DEDA7E}"/>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'F8_hist-trends-sex'!$F$1</c15:sqref>
                        </c15:formulaRef>
                      </c:ext>
                    </c:extLst>
                    <c:strCache>
                      <c:ptCount val="1"/>
                      <c:pt idx="0">
                        <c:v>Small cell lung cancer male</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'F8_hist-trends-sex'!$F$3:$F$27</c15:sqref>
                        </c15:formulaRef>
                      </c:ext>
                    </c:extLst>
                    <c:numCache>
                      <c:formatCode>0.0</c:formatCode>
                      <c:ptCount val="25"/>
                      <c:pt idx="0">
                        <c:v>13.597239399999999</c:v>
                      </c:pt>
                      <c:pt idx="1">
                        <c:v>13.609640000000001</c:v>
                      </c:pt>
                      <c:pt idx="2">
                        <c:v>12.688068599999999</c:v>
                      </c:pt>
                      <c:pt idx="3">
                        <c:v>12.194203099999999</c:v>
                      </c:pt>
                      <c:pt idx="4">
                        <c:v>12.321141799999999</c:v>
                      </c:pt>
                      <c:pt idx="5">
                        <c:v>10.936139000000001</c:v>
                      </c:pt>
                      <c:pt idx="6">
                        <c:v>10.894549</c:v>
                      </c:pt>
                      <c:pt idx="7">
                        <c:v>11.120665000000001</c:v>
                      </c:pt>
                      <c:pt idx="8">
                        <c:v>10.957667799999999</c:v>
                      </c:pt>
                      <c:pt idx="9">
                        <c:v>9.4845299999999995</c:v>
                      </c:pt>
                      <c:pt idx="10">
                        <c:v>9.6222954000000005</c:v>
                      </c:pt>
                      <c:pt idx="11">
                        <c:v>9.7313106000000005</c:v>
                      </c:pt>
                      <c:pt idx="12">
                        <c:v>9.1222566</c:v>
                      </c:pt>
                      <c:pt idx="13">
                        <c:v>8.5386524999999995</c:v>
                      </c:pt>
                      <c:pt idx="14">
                        <c:v>8.6320312000000001</c:v>
                      </c:pt>
                      <c:pt idx="15">
                        <c:v>8.5148255000000006</c:v>
                      </c:pt>
                      <c:pt idx="16">
                        <c:v>8.7949488999999996</c:v>
                      </c:pt>
                      <c:pt idx="17">
                        <c:v>8.8223113000000009</c:v>
                      </c:pt>
                      <c:pt idx="18">
                        <c:v>8.5207639000000004</c:v>
                      </c:pt>
                      <c:pt idx="19">
                        <c:v>8.0989488999999999</c:v>
                      </c:pt>
                      <c:pt idx="20">
                        <c:v>7.7306429999999997</c:v>
                      </c:pt>
                      <c:pt idx="21">
                        <c:v>7.4201462999999999</c:v>
                      </c:pt>
                      <c:pt idx="22">
                        <c:v>7.5543753999999996</c:v>
                      </c:pt>
                      <c:pt idx="23">
                        <c:v>7.2709384999999997</c:v>
                      </c:pt>
                      <c:pt idx="24">
                        <c:v>6.8105969000000002</c:v>
                      </c:pt>
                    </c:numCache>
                  </c:numRef>
                </c:yVal>
                <c:smooth val="0"/>
                <c:extLst xmlns:c15="http://schemas.microsoft.com/office/drawing/2012/chart">
                  <c:ext xmlns:c16="http://schemas.microsoft.com/office/drawing/2014/chart" uri="{C3380CC4-5D6E-409C-BE32-E72D297353CC}">
                    <c16:uniqueId val="{00000004-7C36-4544-9524-AB6DD5DEDA7E}"/>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'F8_hist-trends-sex'!$G$1</c15:sqref>
                        </c15:formulaRef>
                      </c:ext>
                    </c:extLst>
                    <c:strCache>
                      <c:ptCount val="1"/>
                      <c:pt idx="0">
                        <c:v>Small cell  lung cancer female</c:v>
                      </c:pt>
                    </c:strCache>
                  </c:strRef>
                </c:tx>
                <c:spPr>
                  <a:ln w="19050" cap="rnd">
                    <a:solidFill>
                      <a:schemeClr val="accent3"/>
                    </a:solidFill>
                    <a:prstDash val="sysDash"/>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'F8_hist-trends-sex'!$G$3:$G$27</c15:sqref>
                        </c15:formulaRef>
                      </c:ext>
                    </c:extLst>
                    <c:numCache>
                      <c:formatCode>0.0</c:formatCode>
                      <c:ptCount val="25"/>
                      <c:pt idx="0">
                        <c:v>8.0926769000000007</c:v>
                      </c:pt>
                      <c:pt idx="1">
                        <c:v>8.5467975000000003</c:v>
                      </c:pt>
                      <c:pt idx="2">
                        <c:v>7.8694474000000003</c:v>
                      </c:pt>
                      <c:pt idx="3">
                        <c:v>8.0282658999999992</c:v>
                      </c:pt>
                      <c:pt idx="4">
                        <c:v>8.0894539000000005</c:v>
                      </c:pt>
                      <c:pt idx="5">
                        <c:v>8.5968339999999994</c:v>
                      </c:pt>
                      <c:pt idx="6">
                        <c:v>8.0361119999999993</c:v>
                      </c:pt>
                      <c:pt idx="7">
                        <c:v>7.5964498999999996</c:v>
                      </c:pt>
                      <c:pt idx="8">
                        <c:v>7.7542625000000003</c:v>
                      </c:pt>
                      <c:pt idx="9">
                        <c:v>7.7317726000000002</c:v>
                      </c:pt>
                      <c:pt idx="10">
                        <c:v>7.6640658000000004</c:v>
                      </c:pt>
                      <c:pt idx="11">
                        <c:v>6.8942300000000003</c:v>
                      </c:pt>
                      <c:pt idx="12">
                        <c:v>7.2399155000000004</c:v>
                      </c:pt>
                      <c:pt idx="13">
                        <c:v>7.3222911000000002</c:v>
                      </c:pt>
                      <c:pt idx="14">
                        <c:v>6.9120163999999997</c:v>
                      </c:pt>
                      <c:pt idx="15">
                        <c:v>7.0117944999999997</c:v>
                      </c:pt>
                      <c:pt idx="16">
                        <c:v>6.9035520999999997</c:v>
                      </c:pt>
                      <c:pt idx="17">
                        <c:v>7.0917517999999999</c:v>
                      </c:pt>
                      <c:pt idx="18">
                        <c:v>6.9958672000000002</c:v>
                      </c:pt>
                      <c:pt idx="19">
                        <c:v>7.2815536999999999</c:v>
                      </c:pt>
                      <c:pt idx="20">
                        <c:v>6.8529131000000003</c:v>
                      </c:pt>
                      <c:pt idx="21">
                        <c:v>6.6937515000000003</c:v>
                      </c:pt>
                      <c:pt idx="22">
                        <c:v>6.9767723000000004</c:v>
                      </c:pt>
                      <c:pt idx="23">
                        <c:v>6.6459508999999999</c:v>
                      </c:pt>
                      <c:pt idx="24">
                        <c:v>5.9878163000000004</c:v>
                      </c:pt>
                    </c:numCache>
                  </c:numRef>
                </c:yVal>
                <c:smooth val="0"/>
                <c:extLst xmlns:c15="http://schemas.microsoft.com/office/drawing/2012/chart">
                  <c:ext xmlns:c16="http://schemas.microsoft.com/office/drawing/2014/chart" uri="{C3380CC4-5D6E-409C-BE32-E72D297353CC}">
                    <c16:uniqueId val="{00000005-7C36-4544-9524-AB6DD5DEDA7E}"/>
                  </c:ext>
                </c:extLst>
              </c15:ser>
            </c15:filteredScatterSeries>
            <c15:filteredScatterSeries>
              <c15:ser>
                <c:idx val="10"/>
                <c:order val="10"/>
                <c:tx>
                  <c:strRef>
                    <c:extLst xmlns:c15="http://schemas.microsoft.com/office/drawing/2012/chart">
                      <c:ext xmlns:c15="http://schemas.microsoft.com/office/drawing/2012/chart" uri="{02D57815-91ED-43cb-92C2-25804820EDAC}">
                        <c15:formulaRef>
                          <c15:sqref>'F8_hist-trends-sex'!$L$1</c15:sqref>
                        </c15:formulaRef>
                      </c:ext>
                    </c:extLst>
                    <c:strCache>
                      <c:ptCount val="1"/>
                      <c:pt idx="0">
                        <c:v>Unspecified male</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'F8_hist-trends-sex'!$L$3:$L$27</c15:sqref>
                        </c15:formulaRef>
                      </c:ext>
                    </c:extLst>
                    <c:numCache>
                      <c:formatCode>0.0</c:formatCode>
                      <c:ptCount val="25"/>
                      <c:pt idx="0">
                        <c:v>18.894064499999999</c:v>
                      </c:pt>
                      <c:pt idx="1">
                        <c:v>17.915337900000001</c:v>
                      </c:pt>
                      <c:pt idx="2">
                        <c:v>17.354096699999999</c:v>
                      </c:pt>
                      <c:pt idx="3">
                        <c:v>17.848319400000001</c:v>
                      </c:pt>
                      <c:pt idx="4">
                        <c:v>16.690584099999999</c:v>
                      </c:pt>
                      <c:pt idx="5">
                        <c:v>14.714746</c:v>
                      </c:pt>
                      <c:pt idx="6">
                        <c:v>15.952564600000001</c:v>
                      </c:pt>
                      <c:pt idx="7">
                        <c:v>16.733977800000002</c:v>
                      </c:pt>
                      <c:pt idx="8">
                        <c:v>14.7662949</c:v>
                      </c:pt>
                      <c:pt idx="9">
                        <c:v>16.5439434</c:v>
                      </c:pt>
                      <c:pt idx="10">
                        <c:v>14.5919936</c:v>
                      </c:pt>
                      <c:pt idx="11">
                        <c:v>13.7008294</c:v>
                      </c:pt>
                      <c:pt idx="12">
                        <c:v>14.4075194</c:v>
                      </c:pt>
                      <c:pt idx="13">
                        <c:v>13.2230375</c:v>
                      </c:pt>
                      <c:pt idx="14">
                        <c:v>12.6526532</c:v>
                      </c:pt>
                      <c:pt idx="15">
                        <c:v>11.44929</c:v>
                      </c:pt>
                      <c:pt idx="16">
                        <c:v>10.7554581</c:v>
                      </c:pt>
                      <c:pt idx="17">
                        <c:v>11.157142</c:v>
                      </c:pt>
                      <c:pt idx="18">
                        <c:v>12.3842377</c:v>
                      </c:pt>
                      <c:pt idx="19">
                        <c:v>11.780512699999999</c:v>
                      </c:pt>
                      <c:pt idx="20">
                        <c:v>12.975221299999999</c:v>
                      </c:pt>
                      <c:pt idx="21">
                        <c:v>12.061818799999999</c:v>
                      </c:pt>
                      <c:pt idx="22">
                        <c:v>11.0440038</c:v>
                      </c:pt>
                      <c:pt idx="23">
                        <c:v>7.9421692000000004</c:v>
                      </c:pt>
                      <c:pt idx="24">
                        <c:v>6.2025172</c:v>
                      </c:pt>
                    </c:numCache>
                  </c:numRef>
                </c:yVal>
                <c:smooth val="0"/>
                <c:extLst xmlns:c15="http://schemas.microsoft.com/office/drawing/2012/chart">
                  <c:ext xmlns:c16="http://schemas.microsoft.com/office/drawing/2014/chart" uri="{C3380CC4-5D6E-409C-BE32-E72D297353CC}">
                    <c16:uniqueId val="{0000000A-7C36-4544-9524-AB6DD5DEDA7E}"/>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'F8_hist-trends-sex'!$M$1</c15:sqref>
                        </c15:formulaRef>
                      </c:ext>
                    </c:extLst>
                    <c:strCache>
                      <c:ptCount val="1"/>
                      <c:pt idx="0">
                        <c:v>Unspecified female</c:v>
                      </c:pt>
                    </c:strCache>
                  </c:strRef>
                </c:tx>
                <c:spPr>
                  <a:ln w="19050" cap="rnd">
                    <a:solidFill>
                      <a:schemeClr val="accent5"/>
                    </a:solidFill>
                    <a:prstDash val="sysDash"/>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'F8_hist-trends-sex'!$A$3:$A$27</c15:sqref>
                        </c15:formulaRef>
                      </c:ext>
                    </c:extLst>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extLst xmlns:c15="http://schemas.microsoft.com/office/drawing/2012/chart">
                      <c:ext xmlns:c15="http://schemas.microsoft.com/office/drawing/2012/chart" uri="{02D57815-91ED-43cb-92C2-25804820EDAC}">
                        <c15:formulaRef>
                          <c15:sqref>'F8_hist-trends-sex'!$M$3:$M$27</c15:sqref>
                        </c15:formulaRef>
                      </c:ext>
                    </c:extLst>
                    <c:numCache>
                      <c:formatCode>0.0</c:formatCode>
                      <c:ptCount val="25"/>
                      <c:pt idx="0">
                        <c:v>7.3832421000000004</c:v>
                      </c:pt>
                      <c:pt idx="1">
                        <c:v>7.6138006000000003</c:v>
                      </c:pt>
                      <c:pt idx="2">
                        <c:v>7.5467086999999999</c:v>
                      </c:pt>
                      <c:pt idx="3">
                        <c:v>7.3473965000000003</c:v>
                      </c:pt>
                      <c:pt idx="4">
                        <c:v>7.7489755999999996</c:v>
                      </c:pt>
                      <c:pt idx="5">
                        <c:v>7.2495539999999998</c:v>
                      </c:pt>
                      <c:pt idx="6">
                        <c:v>8.1010643000000009</c:v>
                      </c:pt>
                      <c:pt idx="7">
                        <c:v>8.6824505999999992</c:v>
                      </c:pt>
                      <c:pt idx="8">
                        <c:v>8.4797434000000003</c:v>
                      </c:pt>
                      <c:pt idx="9">
                        <c:v>9.0302579999999999</c:v>
                      </c:pt>
                      <c:pt idx="10">
                        <c:v>8.2813674000000006</c:v>
                      </c:pt>
                      <c:pt idx="11">
                        <c:v>8.3036264000000006</c:v>
                      </c:pt>
                      <c:pt idx="12">
                        <c:v>7.6997099999999996</c:v>
                      </c:pt>
                      <c:pt idx="13">
                        <c:v>8.0736977000000003</c:v>
                      </c:pt>
                      <c:pt idx="14">
                        <c:v>8.2971433999999995</c:v>
                      </c:pt>
                      <c:pt idx="15">
                        <c:v>7.3234019999999997</c:v>
                      </c:pt>
                      <c:pt idx="16">
                        <c:v>8.0181802999999991</c:v>
                      </c:pt>
                      <c:pt idx="17">
                        <c:v>7.0287170999999997</c:v>
                      </c:pt>
                      <c:pt idx="18">
                        <c:v>7.8043585000000002</c:v>
                      </c:pt>
                      <c:pt idx="19">
                        <c:v>7.5129902</c:v>
                      </c:pt>
                      <c:pt idx="20">
                        <c:v>7.8356389999999996</c:v>
                      </c:pt>
                      <c:pt idx="21">
                        <c:v>8.2377508000000006</c:v>
                      </c:pt>
                      <c:pt idx="22">
                        <c:v>8.1919632999999994</c:v>
                      </c:pt>
                      <c:pt idx="23">
                        <c:v>5.6397544000000002</c:v>
                      </c:pt>
                      <c:pt idx="24">
                        <c:v>4.7803880999999997</c:v>
                      </c:pt>
                    </c:numCache>
                  </c:numRef>
                </c:yVal>
                <c:smooth val="0"/>
                <c:extLst xmlns:c15="http://schemas.microsoft.com/office/drawing/2012/chart">
                  <c:ext xmlns:c16="http://schemas.microsoft.com/office/drawing/2014/chart" uri="{C3380CC4-5D6E-409C-BE32-E72D297353CC}">
                    <c16:uniqueId val="{0000000B-7C36-4544-9524-AB6DD5DEDA7E}"/>
                  </c:ext>
                </c:extLst>
              </c15:ser>
            </c15:filteredScatterSeries>
          </c:ext>
        </c:extLst>
      </c:scatterChart>
      <c:valAx>
        <c:axId val="646016968"/>
        <c:scaling>
          <c:orientation val="minMax"/>
          <c:max val="2016"/>
          <c:min val="199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 of diagnosis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9320"/>
        <c:crosses val="autoZero"/>
        <c:crossBetween val="midCat"/>
        <c:majorUnit val="1"/>
      </c:valAx>
      <c:valAx>
        <c:axId val="646019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ASIR (per 100,000)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69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2348707087479E-2"/>
          <c:y val="3.2107413893753649E-2"/>
          <c:w val="0.93887765129291256"/>
          <c:h val="0.73927722694908315"/>
        </c:manualLayout>
      </c:layout>
      <c:lineChart>
        <c:grouping val="standard"/>
        <c:varyColors val="0"/>
        <c:ser>
          <c:idx val="0"/>
          <c:order val="0"/>
          <c:tx>
            <c:strRef>
              <c:f>'F9_surv-hist-age'!$B$30:$F$30</c:f>
              <c:strCache>
                <c:ptCount val="1"/>
                <c:pt idx="0">
                  <c:v>Adenocarcinoma</c:v>
                </c:pt>
              </c:strCache>
            </c:strRef>
          </c:tx>
          <c:spPr>
            <a:ln w="28575" cap="rnd">
              <a:solidFill>
                <a:schemeClr val="accent1"/>
              </a:solidFill>
              <a:round/>
            </a:ln>
            <a:effectLst/>
          </c:spPr>
          <c:marker>
            <c:symbol val="square"/>
            <c:size val="4"/>
            <c:spPr>
              <a:solidFill>
                <a:schemeClr val="accent1"/>
              </a:solidFill>
              <a:ln w="9525">
                <a:solidFill>
                  <a:schemeClr val="accent1"/>
                </a:solidFill>
              </a:ln>
              <a:effectLst/>
            </c:spPr>
          </c:marker>
          <c:cat>
            <c:strRef>
              <c:f>'F9_surv-hist-age'!$A$33:$A$38</c:f>
              <c:strCache>
                <c:ptCount val="6"/>
                <c:pt idx="0">
                  <c:v>15–44</c:v>
                </c:pt>
                <c:pt idx="1">
                  <c:v>45–54</c:v>
                </c:pt>
                <c:pt idx="2">
                  <c:v>55–64</c:v>
                </c:pt>
                <c:pt idx="3">
                  <c:v>65–74</c:v>
                </c:pt>
                <c:pt idx="4">
                  <c:v>75–84</c:v>
                </c:pt>
                <c:pt idx="5">
                  <c:v>85–99</c:v>
                </c:pt>
              </c:strCache>
            </c:strRef>
          </c:cat>
          <c:val>
            <c:numRef>
              <c:f>'F9_surv-hist-age'!$B$33:$B$38</c:f>
              <c:numCache>
                <c:formatCode>0.0</c:formatCode>
                <c:ptCount val="6"/>
                <c:pt idx="0">
                  <c:v>25.2</c:v>
                </c:pt>
                <c:pt idx="1">
                  <c:v>29</c:v>
                </c:pt>
                <c:pt idx="2">
                  <c:v>28.9</c:v>
                </c:pt>
                <c:pt idx="3">
                  <c:v>29.7</c:v>
                </c:pt>
                <c:pt idx="4">
                  <c:v>24.1</c:v>
                </c:pt>
                <c:pt idx="5">
                  <c:v>19.100000000000001</c:v>
                </c:pt>
              </c:numCache>
            </c:numRef>
          </c:val>
          <c:smooth val="0"/>
          <c:extLst>
            <c:ext xmlns:c16="http://schemas.microsoft.com/office/drawing/2014/chart" uri="{C3380CC4-5D6E-409C-BE32-E72D297353CC}">
              <c16:uniqueId val="{00000000-132F-4F1E-B497-010C546D149A}"/>
            </c:ext>
          </c:extLst>
        </c:ser>
        <c:ser>
          <c:idx val="1"/>
          <c:order val="1"/>
          <c:tx>
            <c:strRef>
              <c:f>'F9_surv-hist-age'!$H$30:$L$30</c:f>
              <c:strCache>
                <c:ptCount val="1"/>
                <c:pt idx="0">
                  <c:v>Squamous cell carcinoma</c:v>
                </c:pt>
              </c:strCache>
            </c:strRef>
          </c:tx>
          <c:spPr>
            <a:ln w="28575" cap="rnd">
              <a:solidFill>
                <a:schemeClr val="accent2"/>
              </a:solidFill>
              <a:round/>
            </a:ln>
            <a:effectLst/>
          </c:spPr>
          <c:marker>
            <c:symbol val="square"/>
            <c:size val="4"/>
            <c:spPr>
              <a:solidFill>
                <a:schemeClr val="accent2"/>
              </a:solidFill>
              <a:ln w="9525">
                <a:solidFill>
                  <a:schemeClr val="accent2"/>
                </a:solidFill>
              </a:ln>
              <a:effectLst/>
            </c:spPr>
          </c:marker>
          <c:cat>
            <c:strRef>
              <c:f>'F9_surv-hist-age'!$A$33:$A$38</c:f>
              <c:strCache>
                <c:ptCount val="6"/>
                <c:pt idx="0">
                  <c:v>15–44</c:v>
                </c:pt>
                <c:pt idx="1">
                  <c:v>45–54</c:v>
                </c:pt>
                <c:pt idx="2">
                  <c:v>55–64</c:v>
                </c:pt>
                <c:pt idx="3">
                  <c:v>65–74</c:v>
                </c:pt>
                <c:pt idx="4">
                  <c:v>75–84</c:v>
                </c:pt>
                <c:pt idx="5">
                  <c:v>85–99</c:v>
                </c:pt>
              </c:strCache>
            </c:strRef>
          </c:cat>
          <c:val>
            <c:numRef>
              <c:f>'F9_surv-hist-age'!$H$33:$H$38</c:f>
              <c:numCache>
                <c:formatCode>0.0</c:formatCode>
                <c:ptCount val="6"/>
                <c:pt idx="0">
                  <c:v>19.5</c:v>
                </c:pt>
                <c:pt idx="1">
                  <c:v>20.8</c:v>
                </c:pt>
                <c:pt idx="2">
                  <c:v>25.8</c:v>
                </c:pt>
                <c:pt idx="3">
                  <c:v>22.4</c:v>
                </c:pt>
                <c:pt idx="4">
                  <c:v>17.600000000000001</c:v>
                </c:pt>
                <c:pt idx="5">
                  <c:v>21.5</c:v>
                </c:pt>
              </c:numCache>
            </c:numRef>
          </c:val>
          <c:smooth val="0"/>
          <c:extLst>
            <c:ext xmlns:c16="http://schemas.microsoft.com/office/drawing/2014/chart" uri="{C3380CC4-5D6E-409C-BE32-E72D297353CC}">
              <c16:uniqueId val="{00000001-132F-4F1E-B497-010C546D149A}"/>
            </c:ext>
          </c:extLst>
        </c:ser>
        <c:ser>
          <c:idx val="2"/>
          <c:order val="2"/>
          <c:tx>
            <c:strRef>
              <c:f>'F9_surv-hist-age'!$N$30:$R$30</c:f>
              <c:strCache>
                <c:ptCount val="1"/>
                <c:pt idx="0">
                  <c:v>Large cell carcinoma</c:v>
                </c:pt>
              </c:strCache>
            </c:strRef>
          </c:tx>
          <c:spPr>
            <a:ln w="28575" cap="rnd">
              <a:solidFill>
                <a:schemeClr val="accent6"/>
              </a:solidFill>
              <a:round/>
            </a:ln>
            <a:effectLst/>
          </c:spPr>
          <c:marker>
            <c:symbol val="square"/>
            <c:size val="4"/>
            <c:spPr>
              <a:solidFill>
                <a:schemeClr val="accent6"/>
              </a:solidFill>
              <a:ln w="9525">
                <a:solidFill>
                  <a:schemeClr val="accent6"/>
                </a:solidFill>
              </a:ln>
              <a:effectLst/>
            </c:spPr>
          </c:marker>
          <c:cat>
            <c:strRef>
              <c:f>'F9_surv-hist-age'!$A$33:$A$38</c:f>
              <c:strCache>
                <c:ptCount val="6"/>
                <c:pt idx="0">
                  <c:v>15–44</c:v>
                </c:pt>
                <c:pt idx="1">
                  <c:v>45–54</c:v>
                </c:pt>
                <c:pt idx="2">
                  <c:v>55–64</c:v>
                </c:pt>
                <c:pt idx="3">
                  <c:v>65–74</c:v>
                </c:pt>
                <c:pt idx="4">
                  <c:v>75–84</c:v>
                </c:pt>
                <c:pt idx="5">
                  <c:v>85–99</c:v>
                </c:pt>
              </c:strCache>
            </c:strRef>
          </c:cat>
          <c:val>
            <c:numRef>
              <c:f>'F9_surv-hist-age'!$N$33:$N$38</c:f>
              <c:numCache>
                <c:formatCode>0.0</c:formatCode>
                <c:ptCount val="6"/>
                <c:pt idx="0">
                  <c:v>23.3</c:v>
                </c:pt>
                <c:pt idx="1">
                  <c:v>22.6</c:v>
                </c:pt>
                <c:pt idx="2">
                  <c:v>19.8</c:v>
                </c:pt>
                <c:pt idx="3">
                  <c:v>18.399999999999999</c:v>
                </c:pt>
                <c:pt idx="4">
                  <c:v>16.100000000000001</c:v>
                </c:pt>
                <c:pt idx="5">
                  <c:v>9.3000000000000007</c:v>
                </c:pt>
              </c:numCache>
            </c:numRef>
          </c:val>
          <c:smooth val="0"/>
          <c:extLst>
            <c:ext xmlns:c16="http://schemas.microsoft.com/office/drawing/2014/chart" uri="{C3380CC4-5D6E-409C-BE32-E72D297353CC}">
              <c16:uniqueId val="{00000002-132F-4F1E-B497-010C546D149A}"/>
            </c:ext>
          </c:extLst>
        </c:ser>
        <c:ser>
          <c:idx val="3"/>
          <c:order val="3"/>
          <c:tx>
            <c:strRef>
              <c:f>'F9_surv-hist-age'!$T$30:$X$30</c:f>
              <c:strCache>
                <c:ptCount val="1"/>
                <c:pt idx="0">
                  <c:v>Non–small cell lung cancer, NOS</c:v>
                </c:pt>
              </c:strCache>
            </c:strRef>
          </c:tx>
          <c:spPr>
            <a:ln w="28575" cap="rnd">
              <a:solidFill>
                <a:schemeClr val="accent4"/>
              </a:solidFill>
              <a:round/>
            </a:ln>
            <a:effectLst/>
          </c:spPr>
          <c:marker>
            <c:symbol val="square"/>
            <c:size val="4"/>
            <c:spPr>
              <a:solidFill>
                <a:schemeClr val="accent4"/>
              </a:solidFill>
              <a:ln w="9525">
                <a:solidFill>
                  <a:schemeClr val="accent4"/>
                </a:solidFill>
              </a:ln>
              <a:effectLst/>
            </c:spPr>
          </c:marker>
          <c:cat>
            <c:strRef>
              <c:f>'F9_surv-hist-age'!$A$33:$A$38</c:f>
              <c:strCache>
                <c:ptCount val="6"/>
                <c:pt idx="0">
                  <c:v>15–44</c:v>
                </c:pt>
                <c:pt idx="1">
                  <c:v>45–54</c:v>
                </c:pt>
                <c:pt idx="2">
                  <c:v>55–64</c:v>
                </c:pt>
                <c:pt idx="3">
                  <c:v>65–74</c:v>
                </c:pt>
                <c:pt idx="4">
                  <c:v>75–84</c:v>
                </c:pt>
                <c:pt idx="5">
                  <c:v>85–99</c:v>
                </c:pt>
              </c:strCache>
            </c:strRef>
          </c:cat>
          <c:val>
            <c:numRef>
              <c:f>'F9_surv-hist-age'!$T$33:$T$38</c:f>
              <c:numCache>
                <c:formatCode>0.0</c:formatCode>
                <c:ptCount val="6"/>
                <c:pt idx="0">
                  <c:v>59.5</c:v>
                </c:pt>
                <c:pt idx="1">
                  <c:v>24.9</c:v>
                </c:pt>
                <c:pt idx="2">
                  <c:v>16.399999999999999</c:v>
                </c:pt>
                <c:pt idx="3">
                  <c:v>13.5</c:v>
                </c:pt>
                <c:pt idx="4">
                  <c:v>9.8000000000000007</c:v>
                </c:pt>
                <c:pt idx="5">
                  <c:v>6.4</c:v>
                </c:pt>
              </c:numCache>
            </c:numRef>
          </c:val>
          <c:smooth val="0"/>
          <c:extLst>
            <c:ext xmlns:c16="http://schemas.microsoft.com/office/drawing/2014/chart" uri="{C3380CC4-5D6E-409C-BE32-E72D297353CC}">
              <c16:uniqueId val="{00000003-132F-4F1E-B497-010C546D149A}"/>
            </c:ext>
          </c:extLst>
        </c:ser>
        <c:ser>
          <c:idx val="4"/>
          <c:order val="4"/>
          <c:tx>
            <c:strRef>
              <c:f>'F9_surv-hist-age'!$Z$30:$AD$30</c:f>
              <c:strCache>
                <c:ptCount val="1"/>
                <c:pt idx="0">
                  <c:v>Small cell lung cancer</c:v>
                </c:pt>
              </c:strCache>
            </c:strRef>
          </c:tx>
          <c:spPr>
            <a:ln w="28575" cap="rnd">
              <a:solidFill>
                <a:schemeClr val="accent5"/>
              </a:solidFill>
              <a:round/>
            </a:ln>
            <a:effectLst/>
          </c:spPr>
          <c:marker>
            <c:symbol val="square"/>
            <c:size val="4"/>
            <c:spPr>
              <a:solidFill>
                <a:schemeClr val="accent5"/>
              </a:solidFill>
              <a:ln w="9525">
                <a:solidFill>
                  <a:schemeClr val="accent5"/>
                </a:solidFill>
              </a:ln>
              <a:effectLst/>
            </c:spPr>
          </c:marker>
          <c:cat>
            <c:strRef>
              <c:f>'F9_surv-hist-age'!$A$33:$A$38</c:f>
              <c:strCache>
                <c:ptCount val="6"/>
                <c:pt idx="0">
                  <c:v>15–44</c:v>
                </c:pt>
                <c:pt idx="1">
                  <c:v>45–54</c:v>
                </c:pt>
                <c:pt idx="2">
                  <c:v>55–64</c:v>
                </c:pt>
                <c:pt idx="3">
                  <c:v>65–74</c:v>
                </c:pt>
                <c:pt idx="4">
                  <c:v>75–84</c:v>
                </c:pt>
                <c:pt idx="5">
                  <c:v>85–99</c:v>
                </c:pt>
              </c:strCache>
            </c:strRef>
          </c:cat>
          <c:val>
            <c:numRef>
              <c:f>'F9_surv-hist-age'!$Z$33:$Z$38</c:f>
              <c:numCache>
                <c:formatCode>0.0</c:formatCode>
                <c:ptCount val="6"/>
                <c:pt idx="0">
                  <c:v>8.5</c:v>
                </c:pt>
                <c:pt idx="1">
                  <c:v>7.9</c:v>
                </c:pt>
                <c:pt idx="2">
                  <c:v>9.1999999999999993</c:v>
                </c:pt>
                <c:pt idx="3">
                  <c:v>7.4</c:v>
                </c:pt>
                <c:pt idx="4">
                  <c:v>5.6</c:v>
                </c:pt>
                <c:pt idx="5">
                  <c:v>2.5</c:v>
                </c:pt>
              </c:numCache>
            </c:numRef>
          </c:val>
          <c:smooth val="0"/>
          <c:extLst>
            <c:ext xmlns:c16="http://schemas.microsoft.com/office/drawing/2014/chart" uri="{C3380CC4-5D6E-409C-BE32-E72D297353CC}">
              <c16:uniqueId val="{00000004-132F-4F1E-B497-010C546D149A}"/>
            </c:ext>
          </c:extLst>
        </c:ser>
        <c:ser>
          <c:idx val="5"/>
          <c:order val="5"/>
          <c:tx>
            <c:strRef>
              <c:f>'F9_surv-hist-age'!$AF$30:$AJ$30</c:f>
              <c:strCache>
                <c:ptCount val="1"/>
                <c:pt idx="0">
                  <c:v>Unspecified </c:v>
                </c:pt>
              </c:strCache>
            </c:strRef>
          </c:tx>
          <c:spPr>
            <a:ln w="28575" cap="rnd">
              <a:solidFill>
                <a:schemeClr val="bg1">
                  <a:lumMod val="65000"/>
                </a:schemeClr>
              </a:solidFill>
              <a:round/>
            </a:ln>
            <a:effectLst/>
          </c:spPr>
          <c:marker>
            <c:symbol val="square"/>
            <c:size val="4"/>
            <c:spPr>
              <a:solidFill>
                <a:schemeClr val="bg1">
                  <a:lumMod val="65000"/>
                </a:schemeClr>
              </a:solidFill>
              <a:ln w="9525">
                <a:solidFill>
                  <a:schemeClr val="bg1">
                    <a:lumMod val="65000"/>
                  </a:schemeClr>
                </a:solidFill>
              </a:ln>
              <a:effectLst/>
            </c:spPr>
          </c:marker>
          <c:cat>
            <c:strRef>
              <c:f>'F9_surv-hist-age'!$A$33:$A$38</c:f>
              <c:strCache>
                <c:ptCount val="6"/>
                <c:pt idx="0">
                  <c:v>15–44</c:v>
                </c:pt>
                <c:pt idx="1">
                  <c:v>45–54</c:v>
                </c:pt>
                <c:pt idx="2">
                  <c:v>55–64</c:v>
                </c:pt>
                <c:pt idx="3">
                  <c:v>65–74</c:v>
                </c:pt>
                <c:pt idx="4">
                  <c:v>75–84</c:v>
                </c:pt>
                <c:pt idx="5">
                  <c:v>85–99</c:v>
                </c:pt>
              </c:strCache>
            </c:strRef>
          </c:cat>
          <c:val>
            <c:numRef>
              <c:f>'F9_surv-hist-age'!$AF$33:$AF$38</c:f>
              <c:numCache>
                <c:formatCode>0.0</c:formatCode>
                <c:ptCount val="6"/>
                <c:pt idx="0">
                  <c:v>22.6</c:v>
                </c:pt>
                <c:pt idx="1">
                  <c:v>18.399999999999999</c:v>
                </c:pt>
                <c:pt idx="2">
                  <c:v>9.3000000000000007</c:v>
                </c:pt>
                <c:pt idx="3">
                  <c:v>7.1</c:v>
                </c:pt>
                <c:pt idx="4">
                  <c:v>4.2</c:v>
                </c:pt>
                <c:pt idx="5">
                  <c:v>2.6</c:v>
                </c:pt>
              </c:numCache>
            </c:numRef>
          </c:val>
          <c:smooth val="0"/>
          <c:extLst>
            <c:ext xmlns:c16="http://schemas.microsoft.com/office/drawing/2014/chart" uri="{C3380CC4-5D6E-409C-BE32-E72D297353CC}">
              <c16:uniqueId val="{00000005-132F-4F1E-B497-010C546D149A}"/>
            </c:ext>
          </c:extLst>
        </c:ser>
        <c:dLbls>
          <c:showLegendKey val="0"/>
          <c:showVal val="0"/>
          <c:showCatName val="0"/>
          <c:showSerName val="0"/>
          <c:showPercent val="0"/>
          <c:showBubbleSize val="0"/>
        </c:dLbls>
        <c:marker val="1"/>
        <c:smooth val="0"/>
        <c:axId val="646011480"/>
        <c:axId val="646017360"/>
      </c:lineChart>
      <c:catAx>
        <c:axId val="6460114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group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7360"/>
        <c:crosses val="autoZero"/>
        <c:auto val="1"/>
        <c:lblAlgn val="ctr"/>
        <c:lblOffset val="100"/>
        <c:noMultiLvlLbl val="0"/>
      </c:catAx>
      <c:valAx>
        <c:axId val="646017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Net survival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1480"/>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80722348356759E-2"/>
          <c:y val="3.3516148689823277E-2"/>
          <c:w val="0.90761927765164319"/>
          <c:h val="0.74630266737681561"/>
        </c:manualLayout>
      </c:layout>
      <c:barChart>
        <c:barDir val="col"/>
        <c:grouping val="clustered"/>
        <c:varyColors val="0"/>
        <c:ser>
          <c:idx val="0"/>
          <c:order val="0"/>
          <c:tx>
            <c:strRef>
              <c:f>'F10_surv-hist-sex'!$B$33:$F$33</c:f>
              <c:strCache>
                <c:ptCount val="1"/>
                <c:pt idx="0">
                  <c:v>Both sexes</c:v>
                </c:pt>
              </c:strCache>
            </c:strRef>
          </c:tx>
          <c:spPr>
            <a:solidFill>
              <a:schemeClr val="accent2"/>
            </a:solidFill>
            <a:ln>
              <a:solidFill>
                <a:schemeClr val="accent2"/>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'F10_surv-hist-sex'!$F$36:$F$41</c:f>
                <c:numCache>
                  <c:formatCode>General</c:formatCode>
                  <c:ptCount val="6"/>
                  <c:pt idx="0">
                    <c:v>0.80000000000000071</c:v>
                  </c:pt>
                  <c:pt idx="1">
                    <c:v>1</c:v>
                  </c:pt>
                  <c:pt idx="2">
                    <c:v>3.5</c:v>
                  </c:pt>
                  <c:pt idx="3">
                    <c:v>0.70000000000000107</c:v>
                  </c:pt>
                  <c:pt idx="4">
                    <c:v>0.79999999999999982</c:v>
                  </c:pt>
                  <c:pt idx="5">
                    <c:v>0.69999999999999929</c:v>
                  </c:pt>
                </c:numCache>
              </c:numRef>
            </c:plus>
            <c:minus>
              <c:numRef>
                <c:f>'F10_surv-hist-sex'!$E$36:$E$41</c:f>
                <c:numCache>
                  <c:formatCode>General</c:formatCode>
                  <c:ptCount val="6"/>
                  <c:pt idx="0">
                    <c:v>0.69999999999999929</c:v>
                  </c:pt>
                  <c:pt idx="1">
                    <c:v>1</c:v>
                  </c:pt>
                  <c:pt idx="2">
                    <c:v>3.1999999999999993</c:v>
                  </c:pt>
                  <c:pt idx="3">
                    <c:v>0.69999999999999929</c:v>
                  </c:pt>
                  <c:pt idx="4">
                    <c:v>0.70000000000000018</c:v>
                  </c:pt>
                  <c:pt idx="5">
                    <c:v>0.70000000000000018</c:v>
                  </c:pt>
                </c:numCache>
              </c:numRef>
            </c:minus>
            <c:spPr>
              <a:noFill/>
              <a:ln w="9525" cap="flat" cmpd="sng" algn="ctr">
                <a:solidFill>
                  <a:schemeClr val="tx1">
                    <a:lumMod val="65000"/>
                    <a:lumOff val="35000"/>
                  </a:schemeClr>
                </a:solidFill>
                <a:round/>
              </a:ln>
              <a:effectLst/>
            </c:spPr>
          </c:errBars>
          <c:cat>
            <c:strRef>
              <c:f>'F10_surv-hist-sex'!$A$36:$A$41</c:f>
              <c:strCache>
                <c:ptCount val="6"/>
                <c:pt idx="0">
                  <c:v>Adenocarcinoma</c:v>
                </c:pt>
                <c:pt idx="1">
                  <c:v>Squamous cell carcinoma</c:v>
                </c:pt>
                <c:pt idx="2">
                  <c:v>Large cell carcinoma</c:v>
                </c:pt>
                <c:pt idx="3">
                  <c:v>Non–small cell lung cancer, NOS</c:v>
                </c:pt>
                <c:pt idx="4">
                  <c:v>Small cell lung cancer</c:v>
                </c:pt>
                <c:pt idx="5">
                  <c:v>Unspecified </c:v>
                </c:pt>
              </c:strCache>
            </c:strRef>
          </c:cat>
          <c:val>
            <c:numRef>
              <c:f>'F10_surv-hist-sex'!$B$36:$B$41</c:f>
              <c:numCache>
                <c:formatCode>0.0</c:formatCode>
                <c:ptCount val="6"/>
                <c:pt idx="0">
                  <c:v>27.4</c:v>
                </c:pt>
                <c:pt idx="1">
                  <c:v>21.3</c:v>
                </c:pt>
                <c:pt idx="2">
                  <c:v>18.5</c:v>
                </c:pt>
                <c:pt idx="3">
                  <c:v>13.7</c:v>
                </c:pt>
                <c:pt idx="4">
                  <c:v>7.3</c:v>
                </c:pt>
                <c:pt idx="5">
                  <c:v>5.4</c:v>
                </c:pt>
              </c:numCache>
            </c:numRef>
          </c:val>
          <c:extLst>
            <c:ext xmlns:c16="http://schemas.microsoft.com/office/drawing/2014/chart" uri="{C3380CC4-5D6E-409C-BE32-E72D297353CC}">
              <c16:uniqueId val="{00000000-79C9-42F5-9B64-B41A8CFAE577}"/>
            </c:ext>
          </c:extLst>
        </c:ser>
        <c:ser>
          <c:idx val="1"/>
          <c:order val="1"/>
          <c:tx>
            <c:strRef>
              <c:f>'F10_surv-hist-sex'!$H$33:$L$33</c:f>
              <c:strCache>
                <c:ptCount val="1"/>
                <c:pt idx="0">
                  <c:v>Male</c:v>
                </c:pt>
              </c:strCache>
            </c:strRef>
          </c:tx>
          <c:spPr>
            <a:solidFill>
              <a:schemeClr val="accent1">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'F10_surv-hist-sex'!$L$36:$L$41</c:f>
                <c:numCache>
                  <c:formatCode>General</c:formatCode>
                  <c:ptCount val="6"/>
                  <c:pt idx="0">
                    <c:v>1</c:v>
                  </c:pt>
                  <c:pt idx="1">
                    <c:v>1.1999999999999993</c:v>
                  </c:pt>
                  <c:pt idx="2">
                    <c:v>4.7000000000000028</c:v>
                  </c:pt>
                  <c:pt idx="3">
                    <c:v>0.90000000000000036</c:v>
                  </c:pt>
                  <c:pt idx="4">
                    <c:v>0.90000000000000036</c:v>
                  </c:pt>
                  <c:pt idx="5">
                    <c:v>1</c:v>
                  </c:pt>
                </c:numCache>
              </c:numRef>
            </c:plus>
            <c:minus>
              <c:numRef>
                <c:f>'F10_surv-hist-sex'!$K$36:$K$41</c:f>
                <c:numCache>
                  <c:formatCode>General</c:formatCode>
                  <c:ptCount val="6"/>
                  <c:pt idx="0">
                    <c:v>1</c:v>
                  </c:pt>
                  <c:pt idx="1">
                    <c:v>1.1999999999999993</c:v>
                  </c:pt>
                  <c:pt idx="2">
                    <c:v>4.1999999999999993</c:v>
                  </c:pt>
                  <c:pt idx="3">
                    <c:v>0.90000000000000036</c:v>
                  </c:pt>
                  <c:pt idx="4">
                    <c:v>0.89999999999999947</c:v>
                  </c:pt>
                  <c:pt idx="5">
                    <c:v>0.89999999999999947</c:v>
                  </c:pt>
                </c:numCache>
              </c:numRef>
            </c:minus>
            <c:spPr>
              <a:noFill/>
              <a:ln w="9525" cap="flat" cmpd="sng" algn="ctr">
                <a:solidFill>
                  <a:schemeClr val="tx1">
                    <a:lumMod val="65000"/>
                    <a:lumOff val="35000"/>
                  </a:schemeClr>
                </a:solidFill>
                <a:round/>
              </a:ln>
              <a:effectLst/>
            </c:spPr>
          </c:errBars>
          <c:cat>
            <c:strRef>
              <c:f>'F10_surv-hist-sex'!$A$36:$A$41</c:f>
              <c:strCache>
                <c:ptCount val="6"/>
                <c:pt idx="0">
                  <c:v>Adenocarcinoma</c:v>
                </c:pt>
                <c:pt idx="1">
                  <c:v>Squamous cell carcinoma</c:v>
                </c:pt>
                <c:pt idx="2">
                  <c:v>Large cell carcinoma</c:v>
                </c:pt>
                <c:pt idx="3">
                  <c:v>Non–small cell lung cancer, NOS</c:v>
                </c:pt>
                <c:pt idx="4">
                  <c:v>Small cell lung cancer</c:v>
                </c:pt>
                <c:pt idx="5">
                  <c:v>Unspecified </c:v>
                </c:pt>
              </c:strCache>
            </c:strRef>
          </c:cat>
          <c:val>
            <c:numRef>
              <c:f>'F10_surv-hist-sex'!$H$36:$H$41</c:f>
              <c:numCache>
                <c:formatCode>0.0</c:formatCode>
                <c:ptCount val="6"/>
                <c:pt idx="0">
                  <c:v>22.3</c:v>
                </c:pt>
                <c:pt idx="1">
                  <c:v>20</c:v>
                </c:pt>
                <c:pt idx="2">
                  <c:v>16.399999999999999</c:v>
                </c:pt>
                <c:pt idx="3">
                  <c:v>10.6</c:v>
                </c:pt>
                <c:pt idx="4">
                  <c:v>5.6</c:v>
                </c:pt>
                <c:pt idx="5">
                  <c:v>5.3</c:v>
                </c:pt>
              </c:numCache>
            </c:numRef>
          </c:val>
          <c:extLst>
            <c:ext xmlns:c16="http://schemas.microsoft.com/office/drawing/2014/chart" uri="{C3380CC4-5D6E-409C-BE32-E72D297353CC}">
              <c16:uniqueId val="{00000001-79C9-42F5-9B64-B41A8CFAE577}"/>
            </c:ext>
          </c:extLst>
        </c:ser>
        <c:ser>
          <c:idx val="2"/>
          <c:order val="2"/>
          <c:tx>
            <c:strRef>
              <c:f>'F10_surv-hist-sex'!$N$33:$R$33</c:f>
              <c:strCache>
                <c:ptCount val="1"/>
                <c:pt idx="0">
                  <c:v>Female</c:v>
                </c:pt>
              </c:strCache>
            </c:strRef>
          </c:tx>
          <c:spPr>
            <a:solidFill>
              <a:schemeClr val="accent6"/>
            </a:solidFill>
            <a:ln>
              <a:solidFill>
                <a:schemeClr val="accent6"/>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'F10_surv-hist-sex'!$R$36:$R$41</c:f>
                <c:numCache>
                  <c:formatCode>General</c:formatCode>
                  <c:ptCount val="6"/>
                  <c:pt idx="0">
                    <c:v>0.99999999999999645</c:v>
                  </c:pt>
                  <c:pt idx="1">
                    <c:v>1.6999999999999993</c:v>
                  </c:pt>
                  <c:pt idx="2">
                    <c:v>5.3000000000000007</c:v>
                  </c:pt>
                  <c:pt idx="3">
                    <c:v>1.1999999999999993</c:v>
                  </c:pt>
                  <c:pt idx="4">
                    <c:v>1.2000000000000011</c:v>
                  </c:pt>
                  <c:pt idx="5">
                    <c:v>1.0999999999999996</c:v>
                  </c:pt>
                </c:numCache>
              </c:numRef>
            </c:plus>
            <c:minus>
              <c:numRef>
                <c:f>'F10_surv-hist-sex'!$Q$36:$Q$41</c:f>
                <c:numCache>
                  <c:formatCode>General</c:formatCode>
                  <c:ptCount val="6"/>
                  <c:pt idx="0">
                    <c:v>1</c:v>
                  </c:pt>
                  <c:pt idx="1">
                    <c:v>1.5999999999999979</c:v>
                  </c:pt>
                  <c:pt idx="2">
                    <c:v>4.9000000000000004</c:v>
                  </c:pt>
                  <c:pt idx="3">
                    <c:v>1.0999999999999996</c:v>
                  </c:pt>
                  <c:pt idx="4">
                    <c:v>1.0999999999999996</c:v>
                  </c:pt>
                  <c:pt idx="5">
                    <c:v>1</c:v>
                  </c:pt>
                </c:numCache>
              </c:numRef>
            </c:minus>
            <c:spPr>
              <a:noFill/>
              <a:ln w="9525" cap="flat" cmpd="sng" algn="ctr">
                <a:solidFill>
                  <a:schemeClr val="tx1">
                    <a:lumMod val="65000"/>
                    <a:lumOff val="35000"/>
                  </a:schemeClr>
                </a:solidFill>
                <a:round/>
              </a:ln>
              <a:effectLst/>
            </c:spPr>
          </c:errBars>
          <c:cat>
            <c:strRef>
              <c:f>'F10_surv-hist-sex'!$A$36:$A$41</c:f>
              <c:strCache>
                <c:ptCount val="6"/>
                <c:pt idx="0">
                  <c:v>Adenocarcinoma</c:v>
                </c:pt>
                <c:pt idx="1">
                  <c:v>Squamous cell carcinoma</c:v>
                </c:pt>
                <c:pt idx="2">
                  <c:v>Large cell carcinoma</c:v>
                </c:pt>
                <c:pt idx="3">
                  <c:v>Non–small cell lung cancer, NOS</c:v>
                </c:pt>
                <c:pt idx="4">
                  <c:v>Small cell lung cancer</c:v>
                </c:pt>
                <c:pt idx="5">
                  <c:v>Unspecified </c:v>
                </c:pt>
              </c:strCache>
            </c:strRef>
          </c:cat>
          <c:val>
            <c:numRef>
              <c:f>'F10_surv-hist-sex'!$N$36:$N$41</c:f>
              <c:numCache>
                <c:formatCode>0.0</c:formatCode>
                <c:ptCount val="6"/>
                <c:pt idx="0">
                  <c:v>31.8</c:v>
                </c:pt>
                <c:pt idx="1">
                  <c:v>23.7</c:v>
                </c:pt>
                <c:pt idx="2">
                  <c:v>20.5</c:v>
                </c:pt>
                <c:pt idx="3">
                  <c:v>17</c:v>
                </c:pt>
                <c:pt idx="4">
                  <c:v>9.1</c:v>
                </c:pt>
                <c:pt idx="5">
                  <c:v>5.5</c:v>
                </c:pt>
              </c:numCache>
            </c:numRef>
          </c:val>
          <c:extLst>
            <c:ext xmlns:c16="http://schemas.microsoft.com/office/drawing/2014/chart" uri="{C3380CC4-5D6E-409C-BE32-E72D297353CC}">
              <c16:uniqueId val="{00000002-79C9-42F5-9B64-B41A8CFAE577}"/>
            </c:ext>
          </c:extLst>
        </c:ser>
        <c:dLbls>
          <c:dLblPos val="ctr"/>
          <c:showLegendKey val="0"/>
          <c:showVal val="1"/>
          <c:showCatName val="0"/>
          <c:showSerName val="0"/>
          <c:showPercent val="0"/>
          <c:showBubbleSize val="0"/>
        </c:dLbls>
        <c:gapWidth val="219"/>
        <c:overlap val="-27"/>
        <c:axId val="646011872"/>
        <c:axId val="646012264"/>
      </c:barChart>
      <c:catAx>
        <c:axId val="6460118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Histologic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2264"/>
        <c:crosses val="autoZero"/>
        <c:auto val="1"/>
        <c:lblAlgn val="ctr"/>
        <c:lblOffset val="100"/>
        <c:noMultiLvlLbl val="0"/>
      </c:catAx>
      <c:valAx>
        <c:axId val="646012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Nnet survival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1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3393133138874"/>
          <c:y val="3.0769230769230771E-2"/>
          <c:w val="0.87151183189895698"/>
          <c:h val="0.78103937007874014"/>
        </c:manualLayout>
      </c:layout>
      <c:barChart>
        <c:barDir val="col"/>
        <c:grouping val="clustered"/>
        <c:varyColors val="0"/>
        <c:ser>
          <c:idx val="0"/>
          <c:order val="0"/>
          <c:tx>
            <c:strRef>
              <c:f>'F11_surv-stage-sex'!$B$35:$F$35</c:f>
              <c:strCache>
                <c:ptCount val="1"/>
                <c:pt idx="0">
                  <c:v>Both sexes</c:v>
                </c:pt>
              </c:strCache>
            </c:strRef>
          </c:tx>
          <c:spPr>
            <a:solidFill>
              <a:schemeClr val="accent2"/>
            </a:solidFill>
            <a:ln>
              <a:solidFill>
                <a:schemeClr val="accent2">
                  <a:lumMod val="75000"/>
                </a:schemeClr>
              </a:solidFill>
            </a:ln>
            <a:effectLst/>
          </c:spPr>
          <c:invertIfNegative val="0"/>
          <c:dPt>
            <c:idx val="2"/>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3-DD56-42D9-B08D-A6B85E2FCDB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'F11_surv-stage-sex'!$F$38:$F$42</c:f>
                <c:numCache>
                  <c:formatCode>General</c:formatCode>
                  <c:ptCount val="5"/>
                  <c:pt idx="0">
                    <c:v>1.0999999999999943</c:v>
                  </c:pt>
                  <c:pt idx="1">
                    <c:v>1.7999999999999972</c:v>
                  </c:pt>
                  <c:pt idx="2">
                    <c:v>0.89999999999999858</c:v>
                  </c:pt>
                  <c:pt idx="3">
                    <c:v>0.29999999999999982</c:v>
                  </c:pt>
                  <c:pt idx="4">
                    <c:v>2.5</c:v>
                  </c:pt>
                </c:numCache>
              </c:numRef>
            </c:plus>
            <c:minus>
              <c:numRef>
                <c:f>'F11_surv-stage-sex'!$E$38:$E$42</c:f>
                <c:numCache>
                  <c:formatCode>General</c:formatCode>
                  <c:ptCount val="5"/>
                  <c:pt idx="0">
                    <c:v>1.2000000000000028</c:v>
                  </c:pt>
                  <c:pt idx="1">
                    <c:v>1.7999999999999972</c:v>
                  </c:pt>
                  <c:pt idx="2">
                    <c:v>0.89999999999999858</c:v>
                  </c:pt>
                  <c:pt idx="3">
                    <c:v>0.29999999999999982</c:v>
                  </c:pt>
                  <c:pt idx="4">
                    <c:v>2.3999999999999986</c:v>
                  </c:pt>
                </c:numCache>
              </c:numRef>
            </c:minus>
            <c:spPr>
              <a:noFill/>
              <a:ln w="9525" cap="flat" cmpd="sng" algn="ctr">
                <a:solidFill>
                  <a:schemeClr val="tx1">
                    <a:lumMod val="65000"/>
                    <a:lumOff val="35000"/>
                  </a:schemeClr>
                </a:solidFill>
                <a:round/>
              </a:ln>
              <a:effectLst/>
            </c:spPr>
          </c:errBars>
          <c:cat>
            <c:strRef>
              <c:f>'F11_surv-stage-sex'!$A$38:$A$42</c:f>
              <c:strCache>
                <c:ptCount val="5"/>
                <c:pt idx="0">
                  <c:v>1</c:v>
                </c:pt>
                <c:pt idx="1">
                  <c:v>2</c:v>
                </c:pt>
                <c:pt idx="2">
                  <c:v>3</c:v>
                </c:pt>
                <c:pt idx="3">
                  <c:v>4</c:v>
                </c:pt>
                <c:pt idx="4">
                  <c:v>Unknown</c:v>
                </c:pt>
              </c:strCache>
            </c:strRef>
          </c:cat>
          <c:val>
            <c:numRef>
              <c:f>'F11_surv-stage-sex'!$B$38:$B$42</c:f>
              <c:numCache>
                <c:formatCode>0.0</c:formatCode>
                <c:ptCount val="5"/>
                <c:pt idx="0">
                  <c:v>71</c:v>
                </c:pt>
                <c:pt idx="1">
                  <c:v>49</c:v>
                </c:pt>
                <c:pt idx="2">
                  <c:v>22</c:v>
                </c:pt>
                <c:pt idx="3">
                  <c:v>5.3</c:v>
                </c:pt>
                <c:pt idx="4">
                  <c:v>17.399999999999999</c:v>
                </c:pt>
              </c:numCache>
            </c:numRef>
          </c:val>
          <c:extLst>
            <c:ext xmlns:c16="http://schemas.microsoft.com/office/drawing/2014/chart" uri="{C3380CC4-5D6E-409C-BE32-E72D297353CC}">
              <c16:uniqueId val="{00000000-DD56-42D9-B08D-A6B85E2FCDBD}"/>
            </c:ext>
          </c:extLst>
        </c:ser>
        <c:ser>
          <c:idx val="1"/>
          <c:order val="1"/>
          <c:tx>
            <c:strRef>
              <c:f>'F11_surv-stage-sex'!$H$35:$L$35</c:f>
              <c:strCache>
                <c:ptCount val="1"/>
                <c:pt idx="0">
                  <c:v>Male</c:v>
                </c:pt>
              </c:strCache>
            </c:strRef>
          </c:tx>
          <c:spPr>
            <a:solidFill>
              <a:schemeClr val="accent1">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'F11_surv-stage-sex'!$L$42</c:f>
                <c:numCache>
                  <c:formatCode>General</c:formatCode>
                  <c:ptCount val="1"/>
                  <c:pt idx="0">
                    <c:v>3.3000000000000007</c:v>
                  </c:pt>
                </c:numCache>
              </c:numRef>
            </c:plus>
            <c:minus>
              <c:numRef>
                <c:f>'F11_surv-stage-sex'!$K$38:$K$42</c:f>
                <c:numCache>
                  <c:formatCode>General</c:formatCode>
                  <c:ptCount val="5"/>
                  <c:pt idx="0">
                    <c:v>1.8999999999999915</c:v>
                  </c:pt>
                  <c:pt idx="1">
                    <c:v>2.5</c:v>
                  </c:pt>
                  <c:pt idx="2">
                    <c:v>1.1999999999999993</c:v>
                  </c:pt>
                  <c:pt idx="3">
                    <c:v>0.40000000000000036</c:v>
                  </c:pt>
                  <c:pt idx="4">
                    <c:v>3</c:v>
                  </c:pt>
                </c:numCache>
              </c:numRef>
            </c:minus>
            <c:spPr>
              <a:noFill/>
              <a:ln w="9525" cap="flat" cmpd="sng" algn="ctr">
                <a:solidFill>
                  <a:schemeClr val="tx1">
                    <a:lumMod val="65000"/>
                    <a:lumOff val="35000"/>
                  </a:schemeClr>
                </a:solidFill>
                <a:round/>
              </a:ln>
              <a:effectLst/>
            </c:spPr>
          </c:errBars>
          <c:cat>
            <c:strRef>
              <c:f>'F11_surv-stage-sex'!$A$38:$A$42</c:f>
              <c:strCache>
                <c:ptCount val="5"/>
                <c:pt idx="0">
                  <c:v>1</c:v>
                </c:pt>
                <c:pt idx="1">
                  <c:v>2</c:v>
                </c:pt>
                <c:pt idx="2">
                  <c:v>3</c:v>
                </c:pt>
                <c:pt idx="3">
                  <c:v>4</c:v>
                </c:pt>
                <c:pt idx="4">
                  <c:v>Unknown</c:v>
                </c:pt>
              </c:strCache>
            </c:strRef>
          </c:cat>
          <c:val>
            <c:numRef>
              <c:f>'F11_surv-stage-sex'!$H$38:$H$42</c:f>
              <c:numCache>
                <c:formatCode>0.0</c:formatCode>
                <c:ptCount val="5"/>
                <c:pt idx="0">
                  <c:v>66.3</c:v>
                </c:pt>
                <c:pt idx="1">
                  <c:v>46.2</c:v>
                </c:pt>
                <c:pt idx="2">
                  <c:v>19</c:v>
                </c:pt>
                <c:pt idx="3">
                  <c:v>4.2</c:v>
                </c:pt>
                <c:pt idx="4">
                  <c:v>15.3</c:v>
                </c:pt>
              </c:numCache>
            </c:numRef>
          </c:val>
          <c:extLst>
            <c:ext xmlns:c16="http://schemas.microsoft.com/office/drawing/2014/chart" uri="{C3380CC4-5D6E-409C-BE32-E72D297353CC}">
              <c16:uniqueId val="{00000001-DD56-42D9-B08D-A6B85E2FCDBD}"/>
            </c:ext>
          </c:extLst>
        </c:ser>
        <c:ser>
          <c:idx val="2"/>
          <c:order val="2"/>
          <c:tx>
            <c:strRef>
              <c:f>'F11_surv-stage-sex'!$N$35:$R$35</c:f>
              <c:strCache>
                <c:ptCount val="1"/>
                <c:pt idx="0">
                  <c:v>Female</c:v>
                </c:pt>
              </c:strCache>
            </c:strRef>
          </c:tx>
          <c:spPr>
            <a:solidFill>
              <a:schemeClr val="accent6"/>
            </a:solidFill>
            <a:ln>
              <a:solidFill>
                <a:schemeClr val="accent6"/>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'F11_surv-stage-sex'!$R$38:$R$42</c:f>
                <c:numCache>
                  <c:formatCode>General</c:formatCode>
                  <c:ptCount val="5"/>
                  <c:pt idx="0">
                    <c:v>1.5</c:v>
                  </c:pt>
                  <c:pt idx="1">
                    <c:v>2.5</c:v>
                  </c:pt>
                  <c:pt idx="2">
                    <c:v>1.4000000000000021</c:v>
                  </c:pt>
                  <c:pt idx="3">
                    <c:v>0.5</c:v>
                  </c:pt>
                  <c:pt idx="4">
                    <c:v>3.9000000000000021</c:v>
                  </c:pt>
                </c:numCache>
              </c:numRef>
            </c:plus>
            <c:minus>
              <c:numRef>
                <c:f>'F11_surv-stage-sex'!$Q$38:$Q$42</c:f>
                <c:numCache>
                  <c:formatCode>General</c:formatCode>
                  <c:ptCount val="5"/>
                  <c:pt idx="0">
                    <c:v>1.5</c:v>
                  </c:pt>
                  <c:pt idx="1">
                    <c:v>2.6000000000000014</c:v>
                  </c:pt>
                  <c:pt idx="2">
                    <c:v>1.3999999999999986</c:v>
                  </c:pt>
                  <c:pt idx="3">
                    <c:v>0.5</c:v>
                  </c:pt>
                  <c:pt idx="4">
                    <c:v>3.5999999999999979</c:v>
                  </c:pt>
                </c:numCache>
              </c:numRef>
            </c:minus>
            <c:spPr>
              <a:noFill/>
              <a:ln w="9525" cap="flat" cmpd="sng" algn="ctr">
                <a:solidFill>
                  <a:schemeClr val="tx1">
                    <a:lumMod val="65000"/>
                    <a:lumOff val="35000"/>
                  </a:schemeClr>
                </a:solidFill>
                <a:round/>
              </a:ln>
              <a:effectLst/>
            </c:spPr>
          </c:errBars>
          <c:cat>
            <c:strRef>
              <c:f>'F11_surv-stage-sex'!$A$38:$A$42</c:f>
              <c:strCache>
                <c:ptCount val="5"/>
                <c:pt idx="0">
                  <c:v>1</c:v>
                </c:pt>
                <c:pt idx="1">
                  <c:v>2</c:v>
                </c:pt>
                <c:pt idx="2">
                  <c:v>3</c:v>
                </c:pt>
                <c:pt idx="3">
                  <c:v>4</c:v>
                </c:pt>
                <c:pt idx="4">
                  <c:v>Unknown</c:v>
                </c:pt>
              </c:strCache>
            </c:strRef>
          </c:cat>
          <c:val>
            <c:numRef>
              <c:f>'F11_surv-stage-sex'!$N$38:$N$42</c:f>
              <c:numCache>
                <c:formatCode>0.0</c:formatCode>
                <c:ptCount val="5"/>
                <c:pt idx="0">
                  <c:v>75</c:v>
                </c:pt>
                <c:pt idx="1">
                  <c:v>52</c:v>
                </c:pt>
                <c:pt idx="2">
                  <c:v>25.4</c:v>
                </c:pt>
                <c:pt idx="3">
                  <c:v>6.5</c:v>
                </c:pt>
                <c:pt idx="4">
                  <c:v>19.7</c:v>
                </c:pt>
              </c:numCache>
            </c:numRef>
          </c:val>
          <c:extLst>
            <c:ext xmlns:c16="http://schemas.microsoft.com/office/drawing/2014/chart" uri="{C3380CC4-5D6E-409C-BE32-E72D297353CC}">
              <c16:uniqueId val="{00000002-DD56-42D9-B08D-A6B85E2FCDBD}"/>
            </c:ext>
          </c:extLst>
        </c:ser>
        <c:dLbls>
          <c:dLblPos val="ctr"/>
          <c:showLegendKey val="0"/>
          <c:showVal val="1"/>
          <c:showCatName val="0"/>
          <c:showSerName val="0"/>
          <c:showPercent val="0"/>
          <c:showBubbleSize val="0"/>
        </c:dLbls>
        <c:gapWidth val="219"/>
        <c:overlap val="-27"/>
        <c:axId val="646017752"/>
        <c:axId val="646013048"/>
      </c:barChart>
      <c:catAx>
        <c:axId val="6460177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Stage at diagnosis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3048"/>
        <c:crosses val="autoZero"/>
        <c:auto val="1"/>
        <c:lblAlgn val="ctr"/>
        <c:lblOffset val="100"/>
        <c:noMultiLvlLbl val="0"/>
      </c:catAx>
      <c:valAx>
        <c:axId val="646013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Net survival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7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'F2_IM-geo'!$L$4</c:f>
              <c:strCache>
                <c:ptCount val="1"/>
                <c:pt idx="0">
                  <c:v>Incidence</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'F2_IM-geo'!$P$5:$P$17</c:f>
                <c:numCache>
                  <c:formatCode>General</c:formatCode>
                  <c:ptCount val="13"/>
                  <c:pt idx="0">
                    <c:v>36.884906599999994</c:v>
                  </c:pt>
                  <c:pt idx="1">
                    <c:v>19.829060699999999</c:v>
                  </c:pt>
                  <c:pt idx="2">
                    <c:v>14.658141499999999</c:v>
                  </c:pt>
                  <c:pt idx="3">
                    <c:v>0.93927759999999694</c:v>
                  </c:pt>
                  <c:pt idx="4">
                    <c:v>1.2214000999999968</c:v>
                  </c:pt>
                  <c:pt idx="5">
                    <c:v>2.1766865000000024</c:v>
                  </c:pt>
                  <c:pt idx="6">
                    <c:v>2.0557301000000052</c:v>
                  </c:pt>
                  <c:pt idx="7">
                    <c:v>0.59089509999999734</c:v>
                  </c:pt>
                  <c:pt idx="9">
                    <c:v>2.6332735000000014</c:v>
                  </c:pt>
                  <c:pt idx="10">
                    <c:v>2.3913510000000002</c:v>
                  </c:pt>
                  <c:pt idx="11">
                    <c:v>5.9249505999999883</c:v>
                  </c:pt>
                  <c:pt idx="12">
                    <c:v>3.0559224</c:v>
                  </c:pt>
                </c:numCache>
              </c:numRef>
            </c:plus>
            <c:minus>
              <c:numRef>
                <c:f>'F2_IM-geo'!$O$5:$O$17</c:f>
                <c:numCache>
                  <c:formatCode>General</c:formatCode>
                  <c:ptCount val="13"/>
                  <c:pt idx="0">
                    <c:v>36.8849065</c:v>
                  </c:pt>
                  <c:pt idx="1">
                    <c:v>19.829060799999993</c:v>
                  </c:pt>
                  <c:pt idx="2">
                    <c:v>14.658141399999998</c:v>
                  </c:pt>
                  <c:pt idx="3">
                    <c:v>0.93927760000000404</c:v>
                  </c:pt>
                  <c:pt idx="4">
                    <c:v>1.2214000999999968</c:v>
                  </c:pt>
                  <c:pt idx="5">
                    <c:v>2.1766865000000024</c:v>
                  </c:pt>
                  <c:pt idx="6">
                    <c:v>2.0557301999999993</c:v>
                  </c:pt>
                  <c:pt idx="7">
                    <c:v>0.59089509999999734</c:v>
                  </c:pt>
                  <c:pt idx="9">
                    <c:v>2.6332735000000014</c:v>
                  </c:pt>
                  <c:pt idx="10">
                    <c:v>2.3913510999999943</c:v>
                  </c:pt>
                  <c:pt idx="11">
                    <c:v>5.9249506000000025</c:v>
                  </c:pt>
                  <c:pt idx="12">
                    <c:v>3.0559224999999941</c:v>
                  </c:pt>
                </c:numCache>
              </c:numRef>
            </c:minus>
            <c:spPr>
              <a:noFill/>
              <a:ln w="9525" cap="flat" cmpd="sng" algn="ctr">
                <a:solidFill>
                  <a:schemeClr val="tx1">
                    <a:lumMod val="65000"/>
                    <a:lumOff val="35000"/>
                  </a:schemeClr>
                </a:solidFill>
                <a:round/>
              </a:ln>
              <a:effectLst/>
            </c:spPr>
          </c:errBars>
          <c:cat>
            <c:strRef>
              <c:f>'F2_IM-geo'!$K$5:$K$17</c:f>
              <c:strCache>
                <c:ptCount val="13"/>
                <c:pt idx="0">
                  <c:v>NU</c:v>
                </c:pt>
                <c:pt idx="1">
                  <c:v>NT</c:v>
                </c:pt>
                <c:pt idx="2">
                  <c:v>YT</c:v>
                </c:pt>
                <c:pt idx="3">
                  <c:v>BC</c:v>
                </c:pt>
                <c:pt idx="4">
                  <c:v>AB</c:v>
                </c:pt>
                <c:pt idx="5">
                  <c:v>SK</c:v>
                </c:pt>
                <c:pt idx="6">
                  <c:v>MB</c:v>
                </c:pt>
                <c:pt idx="7">
                  <c:v>ON</c:v>
                </c:pt>
                <c:pt idx="8">
                  <c:v>QC*</c:v>
                </c:pt>
                <c:pt idx="9">
                  <c:v>NB</c:v>
                </c:pt>
                <c:pt idx="10">
                  <c:v>NS</c:v>
                </c:pt>
                <c:pt idx="11">
                  <c:v>PE</c:v>
                </c:pt>
                <c:pt idx="12">
                  <c:v>NL</c:v>
                </c:pt>
              </c:strCache>
            </c:strRef>
          </c:cat>
          <c:val>
            <c:numRef>
              <c:f>'F2_IM-geo'!$L$5:$L$17</c:f>
              <c:numCache>
                <c:formatCode>0.00</c:formatCode>
                <c:ptCount val="13"/>
                <c:pt idx="0">
                  <c:v>167.95779229999999</c:v>
                </c:pt>
                <c:pt idx="1">
                  <c:v>95.502480399999996</c:v>
                </c:pt>
                <c:pt idx="2">
                  <c:v>67.802171799999996</c:v>
                </c:pt>
                <c:pt idx="3">
                  <c:v>59.922382300000002</c:v>
                </c:pt>
                <c:pt idx="4">
                  <c:v>63.598844999999997</c:v>
                </c:pt>
                <c:pt idx="5">
                  <c:v>67.499451899999997</c:v>
                </c:pt>
                <c:pt idx="6">
                  <c:v>69.028103799999997</c:v>
                </c:pt>
                <c:pt idx="7">
                  <c:v>64.803931399999996</c:v>
                </c:pt>
                <c:pt idx="9">
                  <c:v>82.675560500000003</c:v>
                </c:pt>
                <c:pt idx="10">
                  <c:v>84.205064899999996</c:v>
                </c:pt>
                <c:pt idx="11">
                  <c:v>77.966789000000006</c:v>
                </c:pt>
                <c:pt idx="12">
                  <c:v>75.071884299999994</c:v>
                </c:pt>
              </c:numCache>
            </c:numRef>
          </c:val>
          <c:extLst>
            <c:ext xmlns:c16="http://schemas.microsoft.com/office/drawing/2014/chart" uri="{C3380CC4-5D6E-409C-BE32-E72D297353CC}">
              <c16:uniqueId val="{00000000-573F-4BF6-B349-11879BA6FA6F}"/>
            </c:ext>
          </c:extLst>
        </c:ser>
        <c:ser>
          <c:idx val="1"/>
          <c:order val="1"/>
          <c:tx>
            <c:strRef>
              <c:f>'F2_IM-geo'!$Q$4</c:f>
              <c:strCache>
                <c:ptCount val="1"/>
                <c:pt idx="0">
                  <c:v>Mortality</c:v>
                </c:pt>
              </c:strCache>
            </c:strRef>
          </c:tx>
          <c:spPr>
            <a:pattFill prst="ltDnDiag">
              <a:fgClr>
                <a:schemeClr val="accent2"/>
              </a:fgClr>
              <a:bgClr>
                <a:schemeClr val="bg1"/>
              </a:bgClr>
            </a:patt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'F2_IM-geo'!$U$5:$U$17</c:f>
                <c:numCache>
                  <c:formatCode>General</c:formatCode>
                  <c:ptCount val="13"/>
                  <c:pt idx="0">
                    <c:v>47.394615200000004</c:v>
                  </c:pt>
                  <c:pt idx="1">
                    <c:v>18.264831000000001</c:v>
                  </c:pt>
                  <c:pt idx="2">
                    <c:v>12.328636200000005</c:v>
                  </c:pt>
                  <c:pt idx="3">
                    <c:v>0.79061430000000144</c:v>
                  </c:pt>
                  <c:pt idx="4">
                    <c:v>1.0248765999999989</c:v>
                  </c:pt>
                  <c:pt idx="5">
                    <c:v>1.8523133999999999</c:v>
                  </c:pt>
                  <c:pt idx="6">
                    <c:v>1.7497749999999996</c:v>
                  </c:pt>
                  <c:pt idx="7">
                    <c:v>0.490388099999997</c:v>
                  </c:pt>
                  <c:pt idx="8">
                    <c:v>0.73085190000000466</c:v>
                  </c:pt>
                  <c:pt idx="9">
                    <c:v>2.2194736000000006</c:v>
                  </c:pt>
                  <c:pt idx="10">
                    <c:v>2.0367652000000049</c:v>
                  </c:pt>
                  <c:pt idx="11">
                    <c:v>4.9703476999999978</c:v>
                  </c:pt>
                  <c:pt idx="12">
                    <c:v>2.6739011000000019</c:v>
                  </c:pt>
                </c:numCache>
              </c:numRef>
            </c:plus>
            <c:minus>
              <c:numRef>
                <c:f>'F2_IM-geo'!$T$5:$T$17</c:f>
                <c:numCache>
                  <c:formatCode>General</c:formatCode>
                  <c:ptCount val="13"/>
                  <c:pt idx="0">
                    <c:v>47.394615200000004</c:v>
                  </c:pt>
                  <c:pt idx="1">
                    <c:v>18.264830999999994</c:v>
                  </c:pt>
                  <c:pt idx="2">
                    <c:v>12.328636199999998</c:v>
                  </c:pt>
                  <c:pt idx="3">
                    <c:v>0.79061420000000027</c:v>
                  </c:pt>
                  <c:pt idx="4">
                    <c:v>1.0248767000000001</c:v>
                  </c:pt>
                  <c:pt idx="5">
                    <c:v>1.8523133999999999</c:v>
                  </c:pt>
                  <c:pt idx="6">
                    <c:v>1.7497748999999985</c:v>
                  </c:pt>
                  <c:pt idx="7">
                    <c:v>0.49038800000000293</c:v>
                  </c:pt>
                  <c:pt idx="8">
                    <c:v>0.73085189999999045</c:v>
                  </c:pt>
                  <c:pt idx="9">
                    <c:v>2.2194737000000018</c:v>
                  </c:pt>
                  <c:pt idx="10">
                    <c:v>2.036765299999999</c:v>
                  </c:pt>
                  <c:pt idx="11">
                    <c:v>4.9703475999999966</c:v>
                  </c:pt>
                  <c:pt idx="12">
                    <c:v>2.6739011000000019</c:v>
                  </c:pt>
                </c:numCache>
              </c:numRef>
            </c:minus>
            <c:spPr>
              <a:noFill/>
              <a:ln w="9525" cap="flat" cmpd="sng" algn="ctr">
                <a:solidFill>
                  <a:schemeClr val="tx1">
                    <a:lumMod val="65000"/>
                    <a:lumOff val="35000"/>
                  </a:schemeClr>
                </a:solidFill>
                <a:round/>
              </a:ln>
              <a:effectLst/>
            </c:spPr>
          </c:errBars>
          <c:cat>
            <c:strRef>
              <c:f>'F2_IM-geo'!$K$5:$K$17</c:f>
              <c:strCache>
                <c:ptCount val="13"/>
                <c:pt idx="0">
                  <c:v>NU</c:v>
                </c:pt>
                <c:pt idx="1">
                  <c:v>NT</c:v>
                </c:pt>
                <c:pt idx="2">
                  <c:v>YT</c:v>
                </c:pt>
                <c:pt idx="3">
                  <c:v>BC</c:v>
                </c:pt>
                <c:pt idx="4">
                  <c:v>AB</c:v>
                </c:pt>
                <c:pt idx="5">
                  <c:v>SK</c:v>
                </c:pt>
                <c:pt idx="6">
                  <c:v>MB</c:v>
                </c:pt>
                <c:pt idx="7">
                  <c:v>ON</c:v>
                </c:pt>
                <c:pt idx="8">
                  <c:v>QC*</c:v>
                </c:pt>
                <c:pt idx="9">
                  <c:v>NB</c:v>
                </c:pt>
                <c:pt idx="10">
                  <c:v>NS</c:v>
                </c:pt>
                <c:pt idx="11">
                  <c:v>PE</c:v>
                </c:pt>
                <c:pt idx="12">
                  <c:v>NL</c:v>
                </c:pt>
              </c:strCache>
            </c:strRef>
          </c:cat>
          <c:val>
            <c:numRef>
              <c:f>'F2_IM-geo'!$Q$5:$Q$17</c:f>
              <c:numCache>
                <c:formatCode>0.00</c:formatCode>
                <c:ptCount val="13"/>
                <c:pt idx="0">
                  <c:v>178.86758929999999</c:v>
                </c:pt>
                <c:pt idx="1">
                  <c:v>79.360682999999995</c:v>
                </c:pt>
                <c:pt idx="2">
                  <c:v>46.245570899999997</c:v>
                </c:pt>
                <c:pt idx="3">
                  <c:v>43.912085300000001</c:v>
                </c:pt>
                <c:pt idx="4">
                  <c:v>45.806465199999998</c:v>
                </c:pt>
                <c:pt idx="5">
                  <c:v>50.263682600000003</c:v>
                </c:pt>
                <c:pt idx="6">
                  <c:v>51.366534999999999</c:v>
                </c:pt>
                <c:pt idx="7">
                  <c:v>46.046550600000003</c:v>
                </c:pt>
                <c:pt idx="8">
                  <c:v>65.837997599999994</c:v>
                </c:pt>
                <c:pt idx="9">
                  <c:v>60.1208977</c:v>
                </c:pt>
                <c:pt idx="10">
                  <c:v>62.477567100000002</c:v>
                </c:pt>
                <c:pt idx="11">
                  <c:v>56.305541099999999</c:v>
                </c:pt>
                <c:pt idx="12">
                  <c:v>57.429331099999999</c:v>
                </c:pt>
              </c:numCache>
            </c:numRef>
          </c:val>
          <c:extLst>
            <c:ext xmlns:c16="http://schemas.microsoft.com/office/drawing/2014/chart" uri="{C3380CC4-5D6E-409C-BE32-E72D297353CC}">
              <c16:uniqueId val="{00000001-573F-4BF6-B349-11879BA6FA6F}"/>
            </c:ext>
          </c:extLst>
        </c:ser>
        <c:dLbls>
          <c:showLegendKey val="0"/>
          <c:showVal val="0"/>
          <c:showCatName val="0"/>
          <c:showSerName val="0"/>
          <c:showPercent val="0"/>
          <c:showBubbleSize val="0"/>
        </c:dLbls>
        <c:gapWidth val="219"/>
        <c:overlap val="-27"/>
        <c:axId val="646001288"/>
        <c:axId val="646002072"/>
      </c:barChart>
      <c:catAx>
        <c:axId val="646001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Province</a:t>
                </a:r>
                <a:r>
                  <a:rPr lang="en-US" baseline="0"/>
                  <a:t> or territory</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02072"/>
        <c:crosses val="autoZero"/>
        <c:auto val="1"/>
        <c:lblAlgn val="ctr"/>
        <c:lblOffset val="100"/>
        <c:noMultiLvlLbl val="0"/>
      </c:catAx>
      <c:valAx>
        <c:axId val="646002072"/>
        <c:scaling>
          <c:orientation val="minMax"/>
          <c:max val="2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Age-standardized</a:t>
                </a:r>
                <a:r>
                  <a:rPr lang="en-US" baseline="0"/>
                  <a:t> r</a:t>
                </a:r>
                <a:r>
                  <a:rPr lang="en-US"/>
                  <a:t>ate (per 100,000)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01288"/>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'F12_prev-sex-duration'!$A$7</c:f>
              <c:strCache>
                <c:ptCount val="1"/>
                <c:pt idx="0">
                  <c:v>0–2</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'F12_prev-sex-duration'!$B$6:$D$6</c:f>
              <c:strCache>
                <c:ptCount val="3"/>
                <c:pt idx="0">
                  <c:v>Both</c:v>
                </c:pt>
                <c:pt idx="1">
                  <c:v>Male</c:v>
                </c:pt>
                <c:pt idx="2">
                  <c:v>Female</c:v>
                </c:pt>
              </c:strCache>
            </c:strRef>
          </c:cat>
          <c:val>
            <c:numRef>
              <c:f>'F12_prev-sex-duration'!$B$7:$D$7</c:f>
              <c:numCache>
                <c:formatCode>#,##0</c:formatCode>
                <c:ptCount val="3"/>
                <c:pt idx="0">
                  <c:v>65.400000000000006</c:v>
                </c:pt>
                <c:pt idx="1">
                  <c:v>60.9</c:v>
                </c:pt>
                <c:pt idx="2">
                  <c:v>69.7</c:v>
                </c:pt>
              </c:numCache>
            </c:numRef>
          </c:val>
          <c:extLst>
            <c:ext xmlns:c16="http://schemas.microsoft.com/office/drawing/2014/chart" uri="{C3380CC4-5D6E-409C-BE32-E72D297353CC}">
              <c16:uniqueId val="{00000000-1EBE-4BEC-9157-A49FD4F2F9B8}"/>
            </c:ext>
          </c:extLst>
        </c:ser>
        <c:ser>
          <c:idx val="1"/>
          <c:order val="1"/>
          <c:tx>
            <c:strRef>
              <c:f>'F12_prev-sex-duration'!$A$8</c:f>
              <c:strCache>
                <c:ptCount val="1"/>
                <c:pt idx="0">
                  <c:v>&gt;2–5</c:v>
                </c:pt>
              </c:strCache>
            </c:strRef>
          </c:tx>
          <c:spPr>
            <a:solidFill>
              <a:schemeClr val="accent2"/>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5E-4167-9BB1-D49BEBBA74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'F12_prev-sex-duration'!$B$6:$D$6</c:f>
              <c:strCache>
                <c:ptCount val="3"/>
                <c:pt idx="0">
                  <c:v>Both</c:v>
                </c:pt>
                <c:pt idx="1">
                  <c:v>Male</c:v>
                </c:pt>
                <c:pt idx="2">
                  <c:v>Female</c:v>
                </c:pt>
              </c:strCache>
            </c:strRef>
          </c:cat>
          <c:val>
            <c:numRef>
              <c:f>'F12_prev-sex-duration'!$B$8:$D$8</c:f>
              <c:numCache>
                <c:formatCode>#,##0</c:formatCode>
                <c:ptCount val="3"/>
                <c:pt idx="0">
                  <c:v>39.299999999999997</c:v>
                </c:pt>
                <c:pt idx="1">
                  <c:v>34.4</c:v>
                </c:pt>
                <c:pt idx="2">
                  <c:v>44.099999999999994</c:v>
                </c:pt>
              </c:numCache>
            </c:numRef>
          </c:val>
          <c:extLst>
            <c:ext xmlns:c16="http://schemas.microsoft.com/office/drawing/2014/chart" uri="{C3380CC4-5D6E-409C-BE32-E72D297353CC}">
              <c16:uniqueId val="{00000001-1EBE-4BEC-9157-A49FD4F2F9B8}"/>
            </c:ext>
          </c:extLst>
        </c:ser>
        <c:ser>
          <c:idx val="2"/>
          <c:order val="2"/>
          <c:tx>
            <c:strRef>
              <c:f>'F12_prev-sex-duration'!$A$9</c:f>
              <c:strCache>
                <c:ptCount val="1"/>
                <c:pt idx="0">
                  <c:v>&gt;5–20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'F12_prev-sex-duration'!$B$6:$D$6</c:f>
              <c:strCache>
                <c:ptCount val="3"/>
                <c:pt idx="0">
                  <c:v>Both</c:v>
                </c:pt>
                <c:pt idx="1">
                  <c:v>Male</c:v>
                </c:pt>
                <c:pt idx="2">
                  <c:v>Female</c:v>
                </c:pt>
              </c:strCache>
            </c:strRef>
          </c:cat>
          <c:val>
            <c:numRef>
              <c:f>'F12_prev-sex-duration'!$B$9:$D$9</c:f>
              <c:numCache>
                <c:formatCode>#,##0</c:formatCode>
                <c:ptCount val="3"/>
                <c:pt idx="0">
                  <c:v>56.399999999999991</c:v>
                </c:pt>
                <c:pt idx="1">
                  <c:v>47.899999999999991</c:v>
                </c:pt>
                <c:pt idx="2">
                  <c:v>64.8</c:v>
                </c:pt>
              </c:numCache>
            </c:numRef>
          </c:val>
          <c:extLst>
            <c:ext xmlns:c16="http://schemas.microsoft.com/office/drawing/2014/chart" uri="{C3380CC4-5D6E-409C-BE32-E72D297353CC}">
              <c16:uniqueId val="{00000002-1EBE-4BEC-9157-A49FD4F2F9B8}"/>
            </c:ext>
          </c:extLst>
        </c:ser>
        <c:dLbls>
          <c:showLegendKey val="0"/>
          <c:showVal val="0"/>
          <c:showCatName val="0"/>
          <c:showSerName val="0"/>
          <c:showPercent val="0"/>
          <c:showBubbleSize val="0"/>
        </c:dLbls>
        <c:gapWidth val="150"/>
        <c:overlap val="100"/>
        <c:axId val="646013832"/>
        <c:axId val="646025984"/>
      </c:barChart>
      <c:catAx>
        <c:axId val="6460138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Sex</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25984"/>
        <c:crosses val="autoZero"/>
        <c:auto val="1"/>
        <c:lblAlgn val="ctr"/>
        <c:lblOffset val="100"/>
        <c:noMultiLvlLbl val="0"/>
      </c:catAx>
      <c:valAx>
        <c:axId val="646025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Proportion (per 100,000)</a:t>
                </a:r>
              </a:p>
              <a:p>
                <a:pPr>
                  <a:defRPr/>
                </a:pP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13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F_D1!$B$3:$B$4</c:f>
              <c:strCache>
                <c:ptCount val="2"/>
                <c:pt idx="0">
                  <c:v>Stage</c:v>
                </c:pt>
                <c:pt idx="1">
                  <c:v>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F_D1!$A$5:$A$9</c:f>
              <c:strCache>
                <c:ptCount val="5"/>
                <c:pt idx="0">
                  <c:v>Q1</c:v>
                </c:pt>
                <c:pt idx="1">
                  <c:v>Q2</c:v>
                </c:pt>
                <c:pt idx="2">
                  <c:v>Q3</c:v>
                </c:pt>
                <c:pt idx="3">
                  <c:v>Q4</c:v>
                </c:pt>
                <c:pt idx="4">
                  <c:v>Q5</c:v>
                </c:pt>
              </c:strCache>
            </c:strRef>
          </c:cat>
          <c:val>
            <c:numRef>
              <c:f>F_D1!$B$5:$B$9</c:f>
              <c:numCache>
                <c:formatCode>0</c:formatCode>
                <c:ptCount val="5"/>
                <c:pt idx="0">
                  <c:v>20.2</c:v>
                </c:pt>
                <c:pt idx="1">
                  <c:v>21.3</c:v>
                </c:pt>
                <c:pt idx="2">
                  <c:v>22.1</c:v>
                </c:pt>
                <c:pt idx="3">
                  <c:v>21.4</c:v>
                </c:pt>
                <c:pt idx="4">
                  <c:v>23.2</c:v>
                </c:pt>
              </c:numCache>
            </c:numRef>
          </c:val>
          <c:extLst>
            <c:ext xmlns:c16="http://schemas.microsoft.com/office/drawing/2014/chart" uri="{C3380CC4-5D6E-409C-BE32-E72D297353CC}">
              <c16:uniqueId val="{00000000-EB05-4398-817C-267C889E8EF9}"/>
            </c:ext>
          </c:extLst>
        </c:ser>
        <c:ser>
          <c:idx val="1"/>
          <c:order val="1"/>
          <c:tx>
            <c:strRef>
              <c:f>F_D1!$C$3:$C$4</c:f>
              <c:strCache>
                <c:ptCount val="2"/>
                <c:pt idx="0">
                  <c:v>Stage</c:v>
                </c:pt>
                <c:pt idx="1">
                  <c:v>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F_D1!$A$5:$A$9</c:f>
              <c:strCache>
                <c:ptCount val="5"/>
                <c:pt idx="0">
                  <c:v>Q1</c:v>
                </c:pt>
                <c:pt idx="1">
                  <c:v>Q2</c:v>
                </c:pt>
                <c:pt idx="2">
                  <c:v>Q3</c:v>
                </c:pt>
                <c:pt idx="3">
                  <c:v>Q4</c:v>
                </c:pt>
                <c:pt idx="4">
                  <c:v>Q5</c:v>
                </c:pt>
              </c:strCache>
            </c:strRef>
          </c:cat>
          <c:val>
            <c:numRef>
              <c:f>F_D1!$C$5:$C$9</c:f>
              <c:numCache>
                <c:formatCode>0</c:formatCode>
                <c:ptCount val="5"/>
                <c:pt idx="0">
                  <c:v>7.9</c:v>
                </c:pt>
                <c:pt idx="1">
                  <c:v>8</c:v>
                </c:pt>
                <c:pt idx="2">
                  <c:v>8.6999999999999993</c:v>
                </c:pt>
                <c:pt idx="3">
                  <c:v>9</c:v>
                </c:pt>
                <c:pt idx="4">
                  <c:v>8.8000000000000007</c:v>
                </c:pt>
              </c:numCache>
            </c:numRef>
          </c:val>
          <c:extLst>
            <c:ext xmlns:c16="http://schemas.microsoft.com/office/drawing/2014/chart" uri="{C3380CC4-5D6E-409C-BE32-E72D297353CC}">
              <c16:uniqueId val="{00000001-EB05-4398-817C-267C889E8EF9}"/>
            </c:ext>
          </c:extLst>
        </c:ser>
        <c:ser>
          <c:idx val="2"/>
          <c:order val="2"/>
          <c:tx>
            <c:strRef>
              <c:f>F_D1!$D$3:$D$4</c:f>
              <c:strCache>
                <c:ptCount val="2"/>
                <c:pt idx="0">
                  <c:v>Stage</c:v>
                </c:pt>
                <c:pt idx="1">
                  <c:v>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F_D1!$A$5:$A$9</c:f>
              <c:strCache>
                <c:ptCount val="5"/>
                <c:pt idx="0">
                  <c:v>Q1</c:v>
                </c:pt>
                <c:pt idx="1">
                  <c:v>Q2</c:v>
                </c:pt>
                <c:pt idx="2">
                  <c:v>Q3</c:v>
                </c:pt>
                <c:pt idx="3">
                  <c:v>Q4</c:v>
                </c:pt>
                <c:pt idx="4">
                  <c:v>Q5</c:v>
                </c:pt>
              </c:strCache>
            </c:strRef>
          </c:cat>
          <c:val>
            <c:numRef>
              <c:f>F_D1!$D$5:$D$9</c:f>
              <c:numCache>
                <c:formatCode>0</c:formatCode>
                <c:ptCount val="5"/>
                <c:pt idx="0">
                  <c:v>20.5</c:v>
                </c:pt>
                <c:pt idx="1">
                  <c:v>19.8</c:v>
                </c:pt>
                <c:pt idx="2">
                  <c:v>19.8</c:v>
                </c:pt>
                <c:pt idx="3">
                  <c:v>18.600000000000001</c:v>
                </c:pt>
                <c:pt idx="4">
                  <c:v>18.7</c:v>
                </c:pt>
              </c:numCache>
            </c:numRef>
          </c:val>
          <c:extLst>
            <c:ext xmlns:c16="http://schemas.microsoft.com/office/drawing/2014/chart" uri="{C3380CC4-5D6E-409C-BE32-E72D297353CC}">
              <c16:uniqueId val="{00000002-EB05-4398-817C-267C889E8EF9}"/>
            </c:ext>
          </c:extLst>
        </c:ser>
        <c:ser>
          <c:idx val="3"/>
          <c:order val="3"/>
          <c:tx>
            <c:strRef>
              <c:f>F_D1!$E$3:$E$4</c:f>
              <c:strCache>
                <c:ptCount val="2"/>
                <c:pt idx="0">
                  <c:v>Stage</c:v>
                </c:pt>
                <c:pt idx="1">
                  <c:v>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F_D1!$A$5:$A$9</c:f>
              <c:strCache>
                <c:ptCount val="5"/>
                <c:pt idx="0">
                  <c:v>Q1</c:v>
                </c:pt>
                <c:pt idx="1">
                  <c:v>Q2</c:v>
                </c:pt>
                <c:pt idx="2">
                  <c:v>Q3</c:v>
                </c:pt>
                <c:pt idx="3">
                  <c:v>Q4</c:v>
                </c:pt>
                <c:pt idx="4">
                  <c:v>Q5</c:v>
                </c:pt>
              </c:strCache>
            </c:strRef>
          </c:cat>
          <c:val>
            <c:numRef>
              <c:f>F_D1!$E$5:$E$9</c:f>
              <c:numCache>
                <c:formatCode>0</c:formatCode>
                <c:ptCount val="5"/>
                <c:pt idx="0">
                  <c:v>51.5</c:v>
                </c:pt>
                <c:pt idx="1">
                  <c:v>50.9</c:v>
                </c:pt>
                <c:pt idx="2">
                  <c:v>49.5</c:v>
                </c:pt>
                <c:pt idx="3">
                  <c:v>51</c:v>
                </c:pt>
                <c:pt idx="4">
                  <c:v>49.3</c:v>
                </c:pt>
              </c:numCache>
            </c:numRef>
          </c:val>
          <c:extLst>
            <c:ext xmlns:c16="http://schemas.microsoft.com/office/drawing/2014/chart" uri="{C3380CC4-5D6E-409C-BE32-E72D297353CC}">
              <c16:uniqueId val="{00000003-EB05-4398-817C-267C889E8EF9}"/>
            </c:ext>
          </c:extLst>
        </c:ser>
        <c:dLbls>
          <c:showLegendKey val="0"/>
          <c:showVal val="0"/>
          <c:showCatName val="0"/>
          <c:showSerName val="0"/>
          <c:showPercent val="0"/>
          <c:showBubbleSize val="0"/>
        </c:dLbls>
        <c:gapWidth val="150"/>
        <c:overlap val="100"/>
        <c:axId val="646025200"/>
        <c:axId val="646023240"/>
      </c:barChart>
      <c:catAx>
        <c:axId val="6460252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Family income quintile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23240"/>
        <c:crosses val="autoZero"/>
        <c:auto val="1"/>
        <c:lblAlgn val="ctr"/>
        <c:lblOffset val="100"/>
        <c:noMultiLvlLbl val="0"/>
      </c:catAx>
      <c:valAx>
        <c:axId val="64602324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Percent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25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F_D2!$C$3</c:f>
              <c:strCache>
                <c:ptCount val="1"/>
                <c:pt idx="0">
                  <c:v>3-year age-standardized survival rate (%)</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F_D2!$A$4:$B$24</c:f>
              <c:multiLvlStrCache>
                <c:ptCount val="21"/>
                <c:lvl>
                  <c:pt idx="1">
                    <c:v>Q1</c:v>
                  </c:pt>
                  <c:pt idx="2">
                    <c:v>Q2</c:v>
                  </c:pt>
                  <c:pt idx="3">
                    <c:v>Q3</c:v>
                  </c:pt>
                  <c:pt idx="4">
                    <c:v>Q4</c:v>
                  </c:pt>
                  <c:pt idx="5">
                    <c:v>Q5</c:v>
                  </c:pt>
                  <c:pt idx="6">
                    <c:v>Q1</c:v>
                  </c:pt>
                  <c:pt idx="7">
                    <c:v>Q2</c:v>
                  </c:pt>
                  <c:pt idx="8">
                    <c:v>Q3</c:v>
                  </c:pt>
                  <c:pt idx="9">
                    <c:v>Q4</c:v>
                  </c:pt>
                  <c:pt idx="10">
                    <c:v>Q5</c:v>
                  </c:pt>
                  <c:pt idx="11">
                    <c:v>Q1</c:v>
                  </c:pt>
                  <c:pt idx="12">
                    <c:v>Q2</c:v>
                  </c:pt>
                  <c:pt idx="13">
                    <c:v>Q3</c:v>
                  </c:pt>
                  <c:pt idx="14">
                    <c:v>Q4</c:v>
                  </c:pt>
                  <c:pt idx="15">
                    <c:v>Q5</c:v>
                  </c:pt>
                  <c:pt idx="16">
                    <c:v>Q1</c:v>
                  </c:pt>
                  <c:pt idx="17">
                    <c:v>Q2</c:v>
                  </c:pt>
                  <c:pt idx="18">
                    <c:v>Q3</c:v>
                  </c:pt>
                  <c:pt idx="19">
                    <c:v>Q4</c:v>
                  </c:pt>
                  <c:pt idx="20">
                    <c:v>Q5</c:v>
                  </c:pt>
                </c:lvl>
                <c:lvl>
                  <c:pt idx="1">
                    <c:v>1</c:v>
                  </c:pt>
                  <c:pt idx="6">
                    <c:v>2</c:v>
                  </c:pt>
                  <c:pt idx="11">
                    <c:v>3</c:v>
                  </c:pt>
                  <c:pt idx="16">
                    <c:v>4</c:v>
                  </c:pt>
                </c:lvl>
              </c:multiLvlStrCache>
            </c:multiLvlStrRef>
          </c:cat>
          <c:val>
            <c:numRef>
              <c:f>F_D2!$C$4:$C$24</c:f>
              <c:numCache>
                <c:formatCode>0</c:formatCode>
                <c:ptCount val="21"/>
                <c:pt idx="1">
                  <c:v>72.900000000000006</c:v>
                </c:pt>
                <c:pt idx="2">
                  <c:v>77.3</c:v>
                </c:pt>
                <c:pt idx="3">
                  <c:v>79.3</c:v>
                </c:pt>
                <c:pt idx="4">
                  <c:v>82.5</c:v>
                </c:pt>
                <c:pt idx="5">
                  <c:v>84.3</c:v>
                </c:pt>
                <c:pt idx="6">
                  <c:v>48.8</c:v>
                </c:pt>
                <c:pt idx="7">
                  <c:v>49.2</c:v>
                </c:pt>
                <c:pt idx="8">
                  <c:v>57.8</c:v>
                </c:pt>
                <c:pt idx="9">
                  <c:v>60.1</c:v>
                </c:pt>
                <c:pt idx="10">
                  <c:v>65.400000000000006</c:v>
                </c:pt>
                <c:pt idx="11">
                  <c:v>21.1</c:v>
                </c:pt>
                <c:pt idx="12">
                  <c:v>23.5</c:v>
                </c:pt>
                <c:pt idx="13">
                  <c:v>28.6</c:v>
                </c:pt>
                <c:pt idx="14">
                  <c:v>32.4</c:v>
                </c:pt>
                <c:pt idx="15">
                  <c:v>33.200000000000003</c:v>
                </c:pt>
                <c:pt idx="16">
                  <c:v>6.2</c:v>
                </c:pt>
                <c:pt idx="17">
                  <c:v>6</c:v>
                </c:pt>
                <c:pt idx="18">
                  <c:v>7.1</c:v>
                </c:pt>
                <c:pt idx="19">
                  <c:v>6.9</c:v>
                </c:pt>
                <c:pt idx="20">
                  <c:v>7.8</c:v>
                </c:pt>
              </c:numCache>
            </c:numRef>
          </c:val>
          <c:extLst>
            <c:ext xmlns:c16="http://schemas.microsoft.com/office/drawing/2014/chart" uri="{C3380CC4-5D6E-409C-BE32-E72D297353CC}">
              <c16:uniqueId val="{00000000-691E-489C-8725-17325C1257B4}"/>
            </c:ext>
          </c:extLst>
        </c:ser>
        <c:dLbls>
          <c:showLegendKey val="0"/>
          <c:showVal val="0"/>
          <c:showCatName val="0"/>
          <c:showSerName val="0"/>
          <c:showPercent val="0"/>
          <c:showBubbleSize val="0"/>
        </c:dLbls>
        <c:gapWidth val="219"/>
        <c:overlap val="-27"/>
        <c:axId val="646024024"/>
        <c:axId val="646022064"/>
      </c:barChart>
      <c:catAx>
        <c:axId val="646024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Stage</a:t>
                </a:r>
                <a:r>
                  <a:rPr lang="en-US" baseline="0"/>
                  <a:t> at diagnosis</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22064"/>
        <c:crosses val="autoZero"/>
        <c:auto val="1"/>
        <c:lblAlgn val="ctr"/>
        <c:lblOffset val="100"/>
        <c:noMultiLvlLbl val="0"/>
      </c:catAx>
      <c:valAx>
        <c:axId val="646022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3-year</a:t>
                </a:r>
                <a:r>
                  <a:rPr lang="en-US" baseline="0"/>
                  <a:t> observed survival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24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'[1]F3_hist-sex'!$B$3</c:f>
              <c:strCache>
                <c:ptCount val="1"/>
                <c:pt idx="0">
                  <c:v>Both sexes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'[1]F3_hist-sex'!$A$4:$A$9</c15:sqref>
                  </c15:fullRef>
                </c:ext>
              </c:extLst>
              <c:f>'[1]F3_hist-sex'!$A$4:$A$8</c:f>
              <c:strCache>
                <c:ptCount val="5"/>
                <c:pt idx="0">
                  <c:v>   Adenocarcinoma</c:v>
                </c:pt>
                <c:pt idx="1">
                  <c:v>   Squamous cell carcinoma</c:v>
                </c:pt>
                <c:pt idx="2">
                  <c:v>   Large cell carcinoma</c:v>
                </c:pt>
                <c:pt idx="3">
                  <c:v>   Non-small cell carcinoma NOS</c:v>
                </c:pt>
                <c:pt idx="4">
                  <c:v>   Small cell carcinoma</c:v>
                </c:pt>
              </c:strCache>
            </c:strRef>
          </c:cat>
          <c:val>
            <c:numRef>
              <c:extLst>
                <c:ext xmlns:c15="http://schemas.microsoft.com/office/drawing/2012/chart" uri="{02D57815-91ED-43cb-92C2-25804820EDAC}">
                  <c15:fullRef>
                    <c15:sqref>'[1]F3_hist-sex'!$B$4:$B$9</c15:sqref>
                  </c15:fullRef>
                </c:ext>
              </c:extLst>
              <c:f>'[1]F3_hist-sex'!$B$4:$B$8</c:f>
              <c:numCache>
                <c:formatCode>General</c:formatCode>
                <c:ptCount val="5"/>
                <c:pt idx="0">
                  <c:v>0.47980484189723338</c:v>
                </c:pt>
                <c:pt idx="1">
                  <c:v>0.19614624505928849</c:v>
                </c:pt>
                <c:pt idx="2">
                  <c:v>8.1521739130434763E-3</c:v>
                </c:pt>
                <c:pt idx="3">
                  <c:v>0.19528162055335965</c:v>
                </c:pt>
                <c:pt idx="4">
                  <c:v>0.12061511857707508</c:v>
                </c:pt>
              </c:numCache>
            </c:numRef>
          </c:val>
          <c:extLst>
            <c:ext xmlns:c16="http://schemas.microsoft.com/office/drawing/2014/chart" uri="{C3380CC4-5D6E-409C-BE32-E72D297353CC}">
              <c16:uniqueId val="{00000000-D056-4C4A-A838-4D85B6A7B01A}"/>
            </c:ext>
          </c:extLst>
        </c:ser>
        <c:ser>
          <c:idx val="1"/>
          <c:order val="1"/>
          <c:tx>
            <c:strRef>
              <c:f>'[1]F3_hist-sex'!$C$3</c:f>
              <c:strCache>
                <c:ptCount val="1"/>
                <c:pt idx="0">
                  <c:v>Males</c:v>
                </c:pt>
              </c:strCache>
            </c:strRef>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'[1]F3_hist-sex'!$A$4:$A$9</c15:sqref>
                  </c15:fullRef>
                </c:ext>
              </c:extLst>
              <c:f>'[1]F3_hist-sex'!$A$4:$A$8</c:f>
              <c:strCache>
                <c:ptCount val="5"/>
                <c:pt idx="0">
                  <c:v>   Adenocarcinoma</c:v>
                </c:pt>
                <c:pt idx="1">
                  <c:v>   Squamous cell carcinoma</c:v>
                </c:pt>
                <c:pt idx="2">
                  <c:v>   Large cell carcinoma</c:v>
                </c:pt>
                <c:pt idx="3">
                  <c:v>   Non-small cell carcinoma NOS</c:v>
                </c:pt>
                <c:pt idx="4">
                  <c:v>   Small cell carcinoma</c:v>
                </c:pt>
              </c:strCache>
            </c:strRef>
          </c:cat>
          <c:val>
            <c:numRef>
              <c:extLst>
                <c:ext xmlns:c15="http://schemas.microsoft.com/office/drawing/2012/chart" uri="{02D57815-91ED-43cb-92C2-25804820EDAC}">
                  <c15:fullRef>
                    <c15:sqref>'[1]F3_hist-sex'!$C$4:$C$9</c15:sqref>
                  </c15:fullRef>
                </c:ext>
              </c:extLst>
              <c:f>'[1]F3_hist-sex'!$C$4:$C$8</c:f>
              <c:numCache>
                <c:formatCode>General</c:formatCode>
                <c:ptCount val="5"/>
                <c:pt idx="0">
                  <c:v>0.42937438905180841</c:v>
                </c:pt>
                <c:pt idx="1">
                  <c:v>0.24364613880742914</c:v>
                </c:pt>
                <c:pt idx="2">
                  <c:v>9.1642228739002938E-3</c:v>
                </c:pt>
                <c:pt idx="3">
                  <c:v>0.19880254154447705</c:v>
                </c:pt>
                <c:pt idx="4">
                  <c:v>0.11901270772238515</c:v>
                </c:pt>
              </c:numCache>
            </c:numRef>
          </c:val>
          <c:extLst>
            <c:ext xmlns:c16="http://schemas.microsoft.com/office/drawing/2014/chart" uri="{C3380CC4-5D6E-409C-BE32-E72D297353CC}">
              <c16:uniqueId val="{00000001-D056-4C4A-A838-4D85B6A7B01A}"/>
            </c:ext>
          </c:extLst>
        </c:ser>
        <c:ser>
          <c:idx val="2"/>
          <c:order val="2"/>
          <c:tx>
            <c:strRef>
              <c:f>'[1]F3_hist-sex'!$D$3</c:f>
              <c:strCache>
                <c:ptCount val="1"/>
                <c:pt idx="0">
                  <c:v>Females</c:v>
                </c:pt>
              </c:strCache>
            </c:strRef>
          </c:tx>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'[1]F3_hist-sex'!$A$4:$A$9</c15:sqref>
                  </c15:fullRef>
                </c:ext>
              </c:extLst>
              <c:f>'[1]F3_hist-sex'!$A$4:$A$8</c:f>
              <c:strCache>
                <c:ptCount val="5"/>
                <c:pt idx="0">
                  <c:v>   Adenocarcinoma</c:v>
                </c:pt>
                <c:pt idx="1">
                  <c:v>   Squamous cell carcinoma</c:v>
                </c:pt>
                <c:pt idx="2">
                  <c:v>   Large cell carcinoma</c:v>
                </c:pt>
                <c:pt idx="3">
                  <c:v>   Non-small cell carcinoma NOS</c:v>
                </c:pt>
                <c:pt idx="4">
                  <c:v>   Small cell carcinoma</c:v>
                </c:pt>
              </c:strCache>
            </c:strRef>
          </c:cat>
          <c:val>
            <c:numRef>
              <c:extLst>
                <c:ext xmlns:c15="http://schemas.microsoft.com/office/drawing/2012/chart" uri="{02D57815-91ED-43cb-92C2-25804820EDAC}">
                  <c15:fullRef>
                    <c15:sqref>'[1]F3_hist-sex'!$D$4:$D$9</c15:sqref>
                  </c15:fullRef>
                </c:ext>
              </c:extLst>
              <c:f>'[1]F3_hist-sex'!$D$4:$D$8</c:f>
              <c:numCache>
                <c:formatCode>General</c:formatCode>
                <c:ptCount val="5"/>
                <c:pt idx="0">
                  <c:v>0.53127731302284931</c:v>
                </c:pt>
                <c:pt idx="1">
                  <c:v>0.14758396803595958</c:v>
                </c:pt>
                <c:pt idx="2">
                  <c:v>7.1169933824447498E-3</c:v>
                </c:pt>
                <c:pt idx="3">
                  <c:v>0.19165938319390685</c:v>
                </c:pt>
                <c:pt idx="4">
                  <c:v>0.12236234236483956</c:v>
                </c:pt>
              </c:numCache>
            </c:numRef>
          </c:val>
          <c:extLst>
            <c:ext xmlns:c16="http://schemas.microsoft.com/office/drawing/2014/chart" uri="{C3380CC4-5D6E-409C-BE32-E72D297353CC}">
              <c16:uniqueId val="{00000002-D056-4C4A-A838-4D85B6A7B01A}"/>
            </c:ext>
          </c:extLst>
        </c:ser>
        <c:dLbls>
          <c:showLegendKey val="0"/>
          <c:showVal val="0"/>
          <c:showCatName val="0"/>
          <c:showSerName val="0"/>
          <c:showPercent val="0"/>
          <c:showBubbleSize val="0"/>
        </c:dLbls>
        <c:gapWidth val="219"/>
        <c:overlap val="-27"/>
        <c:axId val="544246056"/>
        <c:axId val="544243312"/>
      </c:barChart>
      <c:catAx>
        <c:axId val="544246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Histologic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243312"/>
        <c:crosses val="autoZero"/>
        <c:auto val="0"/>
        <c:lblAlgn val="ctr"/>
        <c:lblOffset val="100"/>
        <c:noMultiLvlLbl val="0"/>
      </c:catAx>
      <c:valAx>
        <c:axId val="544243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246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Both sexes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'F4_stage-sex '!$B$27:$C$27</c:f>
              <c:strCache>
                <c:ptCount val="1"/>
                <c:pt idx="0">
                  <c:v>Both sexes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DC0-4CAB-9381-75CD3754845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DC0-4CAB-9381-75CD3754845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DC0-4CAB-9381-75CD3754845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DC0-4CAB-9381-75CD3754845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DC0-4CAB-9381-75CD375484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'F4_stage-sex '!$A$29:$A$33</c:f>
              <c:strCache>
                <c:ptCount val="5"/>
                <c:pt idx="0">
                  <c:v>Stage 1</c:v>
                </c:pt>
                <c:pt idx="1">
                  <c:v>Stage 2</c:v>
                </c:pt>
                <c:pt idx="2">
                  <c:v>Stage 3</c:v>
                </c:pt>
                <c:pt idx="3">
                  <c:v>Stage 4</c:v>
                </c:pt>
                <c:pt idx="4">
                  <c:v>Unknown</c:v>
                </c:pt>
              </c:strCache>
            </c:strRef>
          </c:cat>
          <c:val>
            <c:numRef>
              <c:f>'F4_stage-sex '!$C$29:$C$33</c:f>
              <c:numCache>
                <c:formatCode>0%</c:formatCode>
                <c:ptCount val="5"/>
                <c:pt idx="0">
                  <c:v>0.20819152004614941</c:v>
                </c:pt>
                <c:pt idx="2">
                  <c:v>0.19509662532448804</c:v>
                </c:pt>
                <c:pt idx="3">
                  <c:v>0.4947216613787136</c:v>
                </c:pt>
                <c:pt idx="4">
                  <c:v>2.0190366310931643E-2</c:v>
                </c:pt>
              </c:numCache>
            </c:numRef>
          </c:val>
          <c:extLst>
            <c:ext xmlns:c16="http://schemas.microsoft.com/office/drawing/2014/chart" uri="{C3380CC4-5D6E-409C-BE32-E72D297353CC}">
              <c16:uniqueId val="{0000000A-9DC0-4CAB-9381-75CD3754845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'F4_stage-sex '!$D$27:$E$27</c:f>
              <c:strCache>
                <c:ptCount val="1"/>
                <c:pt idx="0">
                  <c:v>Male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8E4-441F-BE28-74115D6BC5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8E4-441F-BE28-74115D6BC5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8E4-441F-BE28-74115D6BC5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8E4-441F-BE28-74115D6BC5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8E4-441F-BE28-74115D6BC5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'F4_stage-sex '!$A$29:$A$33</c:f>
              <c:strCache>
                <c:ptCount val="5"/>
                <c:pt idx="0">
                  <c:v>Stage 1</c:v>
                </c:pt>
                <c:pt idx="1">
                  <c:v>Stage 2</c:v>
                </c:pt>
                <c:pt idx="2">
                  <c:v>Stage 3</c:v>
                </c:pt>
                <c:pt idx="3">
                  <c:v>Stage 4</c:v>
                </c:pt>
                <c:pt idx="4">
                  <c:v>Unknown</c:v>
                </c:pt>
              </c:strCache>
            </c:strRef>
          </c:cat>
          <c:val>
            <c:numRef>
              <c:f>'F4_stage-sex '!$E$29:$E$33</c:f>
              <c:numCache>
                <c:formatCode>0%</c:formatCode>
                <c:ptCount val="5"/>
                <c:pt idx="0">
                  <c:v>0.18143555909452849</c:v>
                </c:pt>
                <c:pt idx="1">
                  <c:v>8.2811966784211127E-2</c:v>
                </c:pt>
                <c:pt idx="2">
                  <c:v>0.19849846433852805</c:v>
                </c:pt>
                <c:pt idx="3">
                  <c:v>0.51632351268342624</c:v>
                </c:pt>
                <c:pt idx="4">
                  <c:v>2.0930497099306108E-2</c:v>
                </c:pt>
              </c:numCache>
            </c:numRef>
          </c:val>
          <c:extLst>
            <c:ext xmlns:c16="http://schemas.microsoft.com/office/drawing/2014/chart" uri="{C3380CC4-5D6E-409C-BE32-E72D297353CC}">
              <c16:uniqueId val="{0000000A-68E4-441F-BE28-74115D6BC5C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'F4_stage-sex '!$F$27:$G$27</c:f>
              <c:strCache>
                <c:ptCount val="1"/>
                <c:pt idx="0">
                  <c:v>Female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223-417D-B571-9987ADC81A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223-417D-B571-9987ADC81A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223-417D-B571-9987ADC81A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223-417D-B571-9987ADC81A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223-417D-B571-9987ADC81A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'F4_stage-sex '!$A$29:$A$33</c:f>
              <c:strCache>
                <c:ptCount val="5"/>
                <c:pt idx="0">
                  <c:v>Stage 1</c:v>
                </c:pt>
                <c:pt idx="1">
                  <c:v>Stage 2</c:v>
                </c:pt>
                <c:pt idx="2">
                  <c:v>Stage 3</c:v>
                </c:pt>
                <c:pt idx="3">
                  <c:v>Stage 4</c:v>
                </c:pt>
                <c:pt idx="4">
                  <c:v>Unknown</c:v>
                </c:pt>
              </c:strCache>
            </c:strRef>
          </c:cat>
          <c:val>
            <c:numRef>
              <c:f>'F4_stage-sex '!$G$29:$G$33</c:f>
              <c:numCache>
                <c:formatCode>0%</c:formatCode>
                <c:ptCount val="5"/>
                <c:pt idx="0">
                  <c:v>0.23572097378277154</c:v>
                </c:pt>
                <c:pt idx="1">
                  <c:v>8.0758426966292138E-2</c:v>
                </c:pt>
                <c:pt idx="2">
                  <c:v>0.19171348314606743</c:v>
                </c:pt>
                <c:pt idx="3">
                  <c:v>0.47249531835205993</c:v>
                </c:pt>
                <c:pt idx="4">
                  <c:v>1.9311797752808987E-2</c:v>
                </c:pt>
              </c:numCache>
            </c:numRef>
          </c:val>
          <c:extLst>
            <c:ext xmlns:c16="http://schemas.microsoft.com/office/drawing/2014/chart" uri="{C3380CC4-5D6E-409C-BE32-E72D297353CC}">
              <c16:uniqueId val="{0000000A-A223-417D-B571-9987ADC81A1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'F5_hist-stage'!$B$33</c:f>
              <c:strCache>
                <c:ptCount val="1"/>
                <c:pt idx="0">
                  <c:v>Stage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'F5_hist-stage'!$A$34:$A$39</c:f>
              <c:strCache>
                <c:ptCount val="6"/>
                <c:pt idx="0">
                  <c:v>Adenocarcinoma</c:v>
                </c:pt>
                <c:pt idx="1">
                  <c:v>Squamous cell carcinoma</c:v>
                </c:pt>
                <c:pt idx="2">
                  <c:v>Large cell carcinoma</c:v>
                </c:pt>
                <c:pt idx="3">
                  <c:v>Non-small cell lung cancer, NOS</c:v>
                </c:pt>
                <c:pt idx="4">
                  <c:v>Small cell lung cancer</c:v>
                </c:pt>
                <c:pt idx="5">
                  <c:v>Unspecified </c:v>
                </c:pt>
              </c:strCache>
            </c:strRef>
          </c:cat>
          <c:val>
            <c:numRef>
              <c:f>'F5_hist-stage'!$B$34:$B$39</c:f>
              <c:numCache>
                <c:formatCode>0%</c:formatCode>
                <c:ptCount val="6"/>
                <c:pt idx="0">
                  <c:v>0.26409535288603186</c:v>
                </c:pt>
                <c:pt idx="1">
                  <c:v>0.23350582147477361</c:v>
                </c:pt>
                <c:pt idx="2">
                  <c:v>0.16129032258064516</c:v>
                </c:pt>
                <c:pt idx="3">
                  <c:v>0.19091813059330462</c:v>
                </c:pt>
                <c:pt idx="4">
                  <c:v>3.7914691943127965E-2</c:v>
                </c:pt>
                <c:pt idx="5">
                  <c:v>0.14236311239193083</c:v>
                </c:pt>
              </c:numCache>
            </c:numRef>
          </c:val>
          <c:extLst>
            <c:ext xmlns:c16="http://schemas.microsoft.com/office/drawing/2014/chart" uri="{C3380CC4-5D6E-409C-BE32-E72D297353CC}">
              <c16:uniqueId val="{00000000-B6F7-4508-8345-CBFC07A80C38}"/>
            </c:ext>
          </c:extLst>
        </c:ser>
        <c:ser>
          <c:idx val="1"/>
          <c:order val="1"/>
          <c:tx>
            <c:strRef>
              <c:f>'F5_hist-stage'!$C$33</c:f>
              <c:strCache>
                <c:ptCount val="1"/>
                <c:pt idx="0">
                  <c:v>Stage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'F5_hist-stage'!$A$34:$A$39</c:f>
              <c:strCache>
                <c:ptCount val="6"/>
                <c:pt idx="0">
                  <c:v>Adenocarcinoma</c:v>
                </c:pt>
                <c:pt idx="1">
                  <c:v>Squamous cell carcinoma</c:v>
                </c:pt>
                <c:pt idx="2">
                  <c:v>Large cell carcinoma</c:v>
                </c:pt>
                <c:pt idx="3">
                  <c:v>Non-small cell lung cancer, NOS</c:v>
                </c:pt>
                <c:pt idx="4">
                  <c:v>Small cell lung cancer</c:v>
                </c:pt>
                <c:pt idx="5">
                  <c:v>Unspecified </c:v>
                </c:pt>
              </c:strCache>
            </c:strRef>
          </c:cat>
          <c:val>
            <c:numRef>
              <c:f>'F5_hist-stage'!$C$34:$C$39</c:f>
              <c:numCache>
                <c:formatCode>0%</c:formatCode>
                <c:ptCount val="6"/>
                <c:pt idx="0">
                  <c:v>8.1826704164992631E-2</c:v>
                </c:pt>
                <c:pt idx="1">
                  <c:v>0.13745148771021992</c:v>
                </c:pt>
                <c:pt idx="2">
                  <c:v>0.12903225806451613</c:v>
                </c:pt>
                <c:pt idx="3">
                  <c:v>6.8279748094133244E-2</c:v>
                </c:pt>
                <c:pt idx="4">
                  <c:v>3.6861506055818852E-2</c:v>
                </c:pt>
                <c:pt idx="5">
                  <c:v>5.0720461095100866E-2</c:v>
                </c:pt>
              </c:numCache>
            </c:numRef>
          </c:val>
          <c:extLst>
            <c:ext xmlns:c16="http://schemas.microsoft.com/office/drawing/2014/chart" uri="{C3380CC4-5D6E-409C-BE32-E72D297353CC}">
              <c16:uniqueId val="{00000001-B6F7-4508-8345-CBFC07A80C38}"/>
            </c:ext>
          </c:extLst>
        </c:ser>
        <c:ser>
          <c:idx val="2"/>
          <c:order val="2"/>
          <c:tx>
            <c:strRef>
              <c:f>'F5_hist-stage'!$D$33</c:f>
              <c:strCache>
                <c:ptCount val="1"/>
                <c:pt idx="0">
                  <c:v>Stage 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'F5_hist-stage'!$A$34:$A$39</c:f>
              <c:strCache>
                <c:ptCount val="6"/>
                <c:pt idx="0">
                  <c:v>Adenocarcinoma</c:v>
                </c:pt>
                <c:pt idx="1">
                  <c:v>Squamous cell carcinoma</c:v>
                </c:pt>
                <c:pt idx="2">
                  <c:v>Large cell carcinoma</c:v>
                </c:pt>
                <c:pt idx="3">
                  <c:v>Non-small cell lung cancer, NOS</c:v>
                </c:pt>
                <c:pt idx="4">
                  <c:v>Small cell lung cancer</c:v>
                </c:pt>
                <c:pt idx="5">
                  <c:v>Unspecified </c:v>
                </c:pt>
              </c:strCache>
            </c:strRef>
          </c:cat>
          <c:val>
            <c:numRef>
              <c:f>'F5_hist-stage'!$D$34:$D$39</c:f>
              <c:numCache>
                <c:formatCode>0%</c:formatCode>
                <c:ptCount val="6"/>
                <c:pt idx="0">
                  <c:v>0.15561805276550153</c:v>
                </c:pt>
                <c:pt idx="1">
                  <c:v>0.29495472186287192</c:v>
                </c:pt>
                <c:pt idx="2">
                  <c:v>0.19354838709677419</c:v>
                </c:pt>
                <c:pt idx="3">
                  <c:v>0.18561484918793503</c:v>
                </c:pt>
                <c:pt idx="4">
                  <c:v>0.24539231174302265</c:v>
                </c:pt>
                <c:pt idx="5">
                  <c:v>0.14812680115273774</c:v>
                </c:pt>
              </c:numCache>
            </c:numRef>
          </c:val>
          <c:extLst>
            <c:ext xmlns:c16="http://schemas.microsoft.com/office/drawing/2014/chart" uri="{C3380CC4-5D6E-409C-BE32-E72D297353CC}">
              <c16:uniqueId val="{00000002-B6F7-4508-8345-CBFC07A80C38}"/>
            </c:ext>
          </c:extLst>
        </c:ser>
        <c:ser>
          <c:idx val="3"/>
          <c:order val="3"/>
          <c:tx>
            <c:strRef>
              <c:f>'F5_hist-stage'!$E$33</c:f>
              <c:strCache>
                <c:ptCount val="1"/>
                <c:pt idx="0">
                  <c:v>Stage IV</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'F5_hist-stage'!$A$34:$A$39</c:f>
              <c:strCache>
                <c:ptCount val="6"/>
                <c:pt idx="0">
                  <c:v>Adenocarcinoma</c:v>
                </c:pt>
                <c:pt idx="1">
                  <c:v>Squamous cell carcinoma</c:v>
                </c:pt>
                <c:pt idx="2">
                  <c:v>Large cell carcinoma</c:v>
                </c:pt>
                <c:pt idx="3">
                  <c:v>Non-small cell lung cancer, NOS</c:v>
                </c:pt>
                <c:pt idx="4">
                  <c:v>Small cell lung cancer</c:v>
                </c:pt>
                <c:pt idx="5">
                  <c:v>Unspecified </c:v>
                </c:pt>
              </c:strCache>
            </c:strRef>
          </c:cat>
          <c:val>
            <c:numRef>
              <c:f>'F5_hist-stage'!$E$34:$E$39</c:f>
              <c:numCache>
                <c:formatCode>0%</c:formatCode>
                <c:ptCount val="6"/>
                <c:pt idx="0">
                  <c:v>0.48854961832061067</c:v>
                </c:pt>
                <c:pt idx="1">
                  <c:v>0.31856403622250973</c:v>
                </c:pt>
                <c:pt idx="2">
                  <c:v>0.50806451612903225</c:v>
                </c:pt>
                <c:pt idx="3">
                  <c:v>0.53331123632747768</c:v>
                </c:pt>
                <c:pt idx="4">
                  <c:v>0.66929963138493942</c:v>
                </c:pt>
                <c:pt idx="5">
                  <c:v>0.57694524495677235</c:v>
                </c:pt>
              </c:numCache>
            </c:numRef>
          </c:val>
          <c:extLst>
            <c:ext xmlns:c16="http://schemas.microsoft.com/office/drawing/2014/chart" uri="{C3380CC4-5D6E-409C-BE32-E72D297353CC}">
              <c16:uniqueId val="{00000003-B6F7-4508-8345-CBFC07A80C38}"/>
            </c:ext>
          </c:extLst>
        </c:ser>
        <c:ser>
          <c:idx val="4"/>
          <c:order val="4"/>
          <c:tx>
            <c:strRef>
              <c:f>'F5_hist-stage'!$F$33</c:f>
              <c:strCache>
                <c:ptCount val="1"/>
                <c:pt idx="0">
                  <c:v>Unknown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'F5_hist-stage'!$A$34:$A$39</c:f>
              <c:strCache>
                <c:ptCount val="6"/>
                <c:pt idx="0">
                  <c:v>Adenocarcinoma</c:v>
                </c:pt>
                <c:pt idx="1">
                  <c:v>Squamous cell carcinoma</c:v>
                </c:pt>
                <c:pt idx="2">
                  <c:v>Large cell carcinoma</c:v>
                </c:pt>
                <c:pt idx="3">
                  <c:v>Non-small cell lung cancer, NOS</c:v>
                </c:pt>
                <c:pt idx="4">
                  <c:v>Small cell lung cancer</c:v>
                </c:pt>
                <c:pt idx="5">
                  <c:v>Unspecified </c:v>
                </c:pt>
              </c:strCache>
            </c:strRef>
          </c:cat>
          <c:val>
            <c:numRef>
              <c:f>'F5_hist-stage'!$F$34:$F$39</c:f>
              <c:numCache>
                <c:formatCode>0%</c:formatCode>
                <c:ptCount val="6"/>
                <c:pt idx="0">
                  <c:v>9.9102718628632652E-3</c:v>
                </c:pt>
                <c:pt idx="1">
                  <c:v>1.5523932729624839E-2</c:v>
                </c:pt>
                <c:pt idx="2">
                  <c:v>8.0645161290322578E-3</c:v>
                </c:pt>
                <c:pt idx="3">
                  <c:v>2.1876035797149487E-2</c:v>
                </c:pt>
                <c:pt idx="4">
                  <c:v>1.0531858873091101E-2</c:v>
                </c:pt>
                <c:pt idx="5">
                  <c:v>8.184438040345822E-2</c:v>
                </c:pt>
              </c:numCache>
            </c:numRef>
          </c:val>
          <c:extLst>
            <c:ext xmlns:c16="http://schemas.microsoft.com/office/drawing/2014/chart" uri="{C3380CC4-5D6E-409C-BE32-E72D297353CC}">
              <c16:uniqueId val="{00000004-B6F7-4508-8345-CBFC07A80C38}"/>
            </c:ext>
          </c:extLst>
        </c:ser>
        <c:dLbls>
          <c:showLegendKey val="0"/>
          <c:showVal val="0"/>
          <c:showCatName val="0"/>
          <c:showSerName val="0"/>
          <c:showPercent val="0"/>
          <c:showBubbleSize val="0"/>
        </c:dLbls>
        <c:gapWidth val="150"/>
        <c:overlap val="100"/>
        <c:axId val="646003248"/>
        <c:axId val="645997760"/>
      </c:barChart>
      <c:catAx>
        <c:axId val="6460032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Histologic</a:t>
                </a:r>
                <a:r>
                  <a:rPr lang="en-US" baseline="0"/>
                  <a:t> type</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997760"/>
        <c:crosses val="autoZero"/>
        <c:auto val="1"/>
        <c:lblAlgn val="ctr"/>
        <c:lblOffset val="100"/>
        <c:noMultiLvlLbl val="0"/>
      </c:catAx>
      <c:valAx>
        <c:axId val="64599776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03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2"/>
          <c:tx>
            <c:v>ASIR male</c:v>
          </c:tx>
          <c:spPr>
            <a:ln w="28575" cap="rnd">
              <a:solidFill>
                <a:schemeClr val="accent1"/>
              </a:solidFill>
              <a:prstDash val="solid"/>
              <a:round/>
            </a:ln>
            <a:effectLst/>
          </c:spPr>
          <c:marker>
            <c:symbol val="none"/>
          </c:marker>
          <c:cat>
            <c:numRef>
              <c:f>'F6_IM-trends'!$A$2:$A$27</c:f>
              <c:numCache>
                <c:formatCode>General</c:formatCode>
                <c:ptCount val="26"/>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numCache>
            </c:numRef>
          </c:cat>
          <c:val>
            <c:numRef>
              <c:f>'F6_IM-trends'!$D$28:$D$53</c:f>
              <c:numCache>
                <c:formatCode>General</c:formatCode>
                <c:ptCount val="26"/>
                <c:pt idx="0">
                  <c:v>109.4901675</c:v>
                </c:pt>
                <c:pt idx="1">
                  <c:v>107.8886384</c:v>
                </c:pt>
                <c:pt idx="2">
                  <c:v>101.77543970000001</c:v>
                </c:pt>
                <c:pt idx="3">
                  <c:v>101.1883531</c:v>
                </c:pt>
                <c:pt idx="4">
                  <c:v>98.668492400000005</c:v>
                </c:pt>
                <c:pt idx="5">
                  <c:v>94.470758700000005</c:v>
                </c:pt>
                <c:pt idx="6">
                  <c:v>95.387439200000003</c:v>
                </c:pt>
                <c:pt idx="7">
                  <c:v>95.308003799999994</c:v>
                </c:pt>
                <c:pt idx="8">
                  <c:v>90.041569999999993</c:v>
                </c:pt>
                <c:pt idx="9">
                  <c:v>89.339573099999996</c:v>
                </c:pt>
                <c:pt idx="10">
                  <c:v>86.864639999999994</c:v>
                </c:pt>
                <c:pt idx="11">
                  <c:v>84.585450699999996</c:v>
                </c:pt>
                <c:pt idx="12">
                  <c:v>84.162970000000001</c:v>
                </c:pt>
                <c:pt idx="13">
                  <c:v>83.632312999999996</c:v>
                </c:pt>
                <c:pt idx="14">
                  <c:v>82.453962599999997</c:v>
                </c:pt>
                <c:pt idx="15">
                  <c:v>82.240475000000004</c:v>
                </c:pt>
                <c:pt idx="16">
                  <c:v>78.911893399999997</c:v>
                </c:pt>
                <c:pt idx="17">
                  <c:v>79.406475799999996</c:v>
                </c:pt>
                <c:pt idx="18">
                  <c:v>80.503896299999994</c:v>
                </c:pt>
                <c:pt idx="19">
                  <c:v>77.524366900000004</c:v>
                </c:pt>
                <c:pt idx="20">
                  <c:v>79.139975500000006</c:v>
                </c:pt>
                <c:pt idx="21">
                  <c:v>75.583937399999996</c:v>
                </c:pt>
                <c:pt idx="22">
                  <c:v>75.475534100000004</c:v>
                </c:pt>
                <c:pt idx="23">
                  <c:v>68.8957123</c:v>
                </c:pt>
                <c:pt idx="24">
                  <c:v>65.7165897</c:v>
                </c:pt>
              </c:numCache>
            </c:numRef>
          </c:val>
          <c:smooth val="0"/>
          <c:extLst>
            <c:ext xmlns:c16="http://schemas.microsoft.com/office/drawing/2014/chart" uri="{C3380CC4-5D6E-409C-BE32-E72D297353CC}">
              <c16:uniqueId val="{00000000-151A-4C94-89BC-241A4F686A60}"/>
            </c:ext>
          </c:extLst>
        </c:ser>
        <c:ser>
          <c:idx val="2"/>
          <c:order val="3"/>
          <c:tx>
            <c:v>ASMR male</c:v>
          </c:tx>
          <c:spPr>
            <a:ln w="28575" cap="rnd">
              <a:solidFill>
                <a:srgbClr val="0070C0"/>
              </a:solidFill>
              <a:prstDash val="sysDash"/>
              <a:round/>
            </a:ln>
            <a:effectLst/>
          </c:spPr>
          <c:marker>
            <c:symbol val="none"/>
          </c:marker>
          <c:cat>
            <c:numRef>
              <c:f>'F6_IM-trends'!$A$2:$A$27</c:f>
              <c:numCache>
                <c:formatCode>General</c:formatCode>
                <c:ptCount val="26"/>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numCache>
            </c:numRef>
          </c:cat>
          <c:val>
            <c:numRef>
              <c:f>'F6_IM-trends'!$C$28:$C$53</c:f>
              <c:numCache>
                <c:formatCode>General</c:formatCode>
                <c:ptCount val="26"/>
                <c:pt idx="0">
                  <c:v>94.156956199999996</c:v>
                </c:pt>
                <c:pt idx="1">
                  <c:v>92.981307799999996</c:v>
                </c:pt>
                <c:pt idx="2">
                  <c:v>90.1414714</c:v>
                </c:pt>
                <c:pt idx="3">
                  <c:v>88.313934500000002</c:v>
                </c:pt>
                <c:pt idx="4">
                  <c:v>86.626724300000006</c:v>
                </c:pt>
                <c:pt idx="5">
                  <c:v>82.558258800000004</c:v>
                </c:pt>
                <c:pt idx="6">
                  <c:v>82.508175899999998</c:v>
                </c:pt>
                <c:pt idx="7">
                  <c:v>84.119743200000002</c:v>
                </c:pt>
                <c:pt idx="8">
                  <c:v>77.702524999999994</c:v>
                </c:pt>
                <c:pt idx="9">
                  <c:v>78.268611199999995</c:v>
                </c:pt>
                <c:pt idx="10">
                  <c:v>76.446694399999998</c:v>
                </c:pt>
                <c:pt idx="11">
                  <c:v>75.137791300000004</c:v>
                </c:pt>
                <c:pt idx="12">
                  <c:v>71.918086299999999</c:v>
                </c:pt>
                <c:pt idx="13">
                  <c:v>72.475629499999997</c:v>
                </c:pt>
                <c:pt idx="14">
                  <c:v>70.360898500000005</c:v>
                </c:pt>
                <c:pt idx="15">
                  <c:v>68.254614900000007</c:v>
                </c:pt>
                <c:pt idx="16">
                  <c:v>65.644577299999995</c:v>
                </c:pt>
                <c:pt idx="17">
                  <c:v>66.0043778</c:v>
                </c:pt>
                <c:pt idx="18">
                  <c:v>64.246861699999997</c:v>
                </c:pt>
                <c:pt idx="19">
                  <c:v>62.018291099999999</c:v>
                </c:pt>
                <c:pt idx="20">
                  <c:v>60.582523399999999</c:v>
                </c:pt>
                <c:pt idx="21">
                  <c:v>57.359076600000002</c:v>
                </c:pt>
                <c:pt idx="22">
                  <c:v>58.264174500000003</c:v>
                </c:pt>
                <c:pt idx="23">
                  <c:v>55.456651299999997</c:v>
                </c:pt>
                <c:pt idx="24">
                  <c:v>52.167122399999997</c:v>
                </c:pt>
                <c:pt idx="25">
                  <c:v>52.007440000000003</c:v>
                </c:pt>
              </c:numCache>
            </c:numRef>
          </c:val>
          <c:smooth val="0"/>
          <c:extLst>
            <c:ext xmlns:c16="http://schemas.microsoft.com/office/drawing/2014/chart" uri="{C3380CC4-5D6E-409C-BE32-E72D297353CC}">
              <c16:uniqueId val="{00000001-151A-4C94-89BC-241A4F686A60}"/>
            </c:ext>
          </c:extLst>
        </c:ser>
        <c:ser>
          <c:idx val="5"/>
          <c:order val="4"/>
          <c:tx>
            <c:v>ASIR female</c:v>
          </c:tx>
          <c:spPr>
            <a:ln w="28575" cap="rnd">
              <a:solidFill>
                <a:schemeClr val="accent6"/>
              </a:solidFill>
              <a:prstDash val="solid"/>
              <a:round/>
            </a:ln>
            <a:effectLst/>
          </c:spPr>
          <c:marker>
            <c:symbol val="none"/>
          </c:marker>
          <c:cat>
            <c:numRef>
              <c:f>'F6_IM-trends'!$A$2:$A$27</c:f>
              <c:numCache>
                <c:formatCode>General</c:formatCode>
                <c:ptCount val="26"/>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numCache>
            </c:numRef>
          </c:cat>
          <c:val>
            <c:numRef>
              <c:f>'F6_IM-trends'!$D$54:$D$79</c:f>
              <c:numCache>
                <c:formatCode>General</c:formatCode>
                <c:ptCount val="26"/>
                <c:pt idx="0">
                  <c:v>51.719193400000002</c:v>
                </c:pt>
                <c:pt idx="1">
                  <c:v>52.470744600000003</c:v>
                </c:pt>
                <c:pt idx="2">
                  <c:v>50.953318099999997</c:v>
                </c:pt>
                <c:pt idx="3">
                  <c:v>53.111437199999997</c:v>
                </c:pt>
                <c:pt idx="4">
                  <c:v>54.372568100000002</c:v>
                </c:pt>
                <c:pt idx="5">
                  <c:v>54.262080500000003</c:v>
                </c:pt>
                <c:pt idx="6">
                  <c:v>56.653432500000001</c:v>
                </c:pt>
                <c:pt idx="7">
                  <c:v>55.761333499999999</c:v>
                </c:pt>
                <c:pt idx="8">
                  <c:v>57.297365900000003</c:v>
                </c:pt>
                <c:pt idx="9">
                  <c:v>57.040833300000003</c:v>
                </c:pt>
                <c:pt idx="10">
                  <c:v>57.064743399999998</c:v>
                </c:pt>
                <c:pt idx="11">
                  <c:v>56.450055399999997</c:v>
                </c:pt>
                <c:pt idx="12">
                  <c:v>57.6873966</c:v>
                </c:pt>
                <c:pt idx="13">
                  <c:v>59.919824300000002</c:v>
                </c:pt>
                <c:pt idx="14">
                  <c:v>60.001639099999998</c:v>
                </c:pt>
                <c:pt idx="15">
                  <c:v>59.8942148</c:v>
                </c:pt>
                <c:pt idx="16">
                  <c:v>60.111111299999997</c:v>
                </c:pt>
                <c:pt idx="17">
                  <c:v>59.924647200000003</c:v>
                </c:pt>
                <c:pt idx="18">
                  <c:v>61.185098199999999</c:v>
                </c:pt>
                <c:pt idx="19">
                  <c:v>60.7965965</c:v>
                </c:pt>
                <c:pt idx="20">
                  <c:v>62.754888299999998</c:v>
                </c:pt>
                <c:pt idx="21">
                  <c:v>62.280881299999997</c:v>
                </c:pt>
                <c:pt idx="22">
                  <c:v>63.462116299999998</c:v>
                </c:pt>
                <c:pt idx="23">
                  <c:v>58.641026099999998</c:v>
                </c:pt>
                <c:pt idx="24">
                  <c:v>56.943535199999999</c:v>
                </c:pt>
              </c:numCache>
            </c:numRef>
          </c:val>
          <c:smooth val="0"/>
          <c:extLst>
            <c:ext xmlns:c16="http://schemas.microsoft.com/office/drawing/2014/chart" uri="{C3380CC4-5D6E-409C-BE32-E72D297353CC}">
              <c16:uniqueId val="{00000002-151A-4C94-89BC-241A4F686A60}"/>
            </c:ext>
          </c:extLst>
        </c:ser>
        <c:ser>
          <c:idx val="4"/>
          <c:order val="5"/>
          <c:tx>
            <c:v>ASMR female</c:v>
          </c:tx>
          <c:spPr>
            <a:ln w="28575" cap="rnd">
              <a:solidFill>
                <a:srgbClr val="92D050"/>
              </a:solidFill>
              <a:prstDash val="sysDash"/>
              <a:round/>
            </a:ln>
            <a:effectLst/>
          </c:spPr>
          <c:marker>
            <c:symbol val="none"/>
          </c:marker>
          <c:cat>
            <c:numRef>
              <c:f>'F6_IM-trends'!$A$2:$A$27</c:f>
              <c:numCache>
                <c:formatCode>General</c:formatCode>
                <c:ptCount val="26"/>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numCache>
            </c:numRef>
          </c:cat>
          <c:val>
            <c:numRef>
              <c:f>'F6_IM-trends'!$C$54:$C$79</c:f>
              <c:numCache>
                <c:formatCode>General</c:formatCode>
                <c:ptCount val="26"/>
                <c:pt idx="0">
                  <c:v>38.867342000000001</c:v>
                </c:pt>
                <c:pt idx="1">
                  <c:v>41.0999245</c:v>
                </c:pt>
                <c:pt idx="2">
                  <c:v>41.694642199999997</c:v>
                </c:pt>
                <c:pt idx="3">
                  <c:v>40.630793599999997</c:v>
                </c:pt>
                <c:pt idx="4">
                  <c:v>43.389690399999999</c:v>
                </c:pt>
                <c:pt idx="5">
                  <c:v>41.236376499999999</c:v>
                </c:pt>
                <c:pt idx="6">
                  <c:v>44.126115200000001</c:v>
                </c:pt>
                <c:pt idx="7">
                  <c:v>45.469996600000002</c:v>
                </c:pt>
                <c:pt idx="8">
                  <c:v>44.757398000000002</c:v>
                </c:pt>
                <c:pt idx="9">
                  <c:v>43.889048299999999</c:v>
                </c:pt>
                <c:pt idx="10">
                  <c:v>44.734824400000001</c:v>
                </c:pt>
                <c:pt idx="11">
                  <c:v>44.633181700000002</c:v>
                </c:pt>
                <c:pt idx="12">
                  <c:v>45.5516778</c:v>
                </c:pt>
                <c:pt idx="13">
                  <c:v>45.529051899999999</c:v>
                </c:pt>
                <c:pt idx="14">
                  <c:v>46.492034199999999</c:v>
                </c:pt>
                <c:pt idx="15">
                  <c:v>44.809522999999999</c:v>
                </c:pt>
                <c:pt idx="16">
                  <c:v>45.561469199999998</c:v>
                </c:pt>
                <c:pt idx="17">
                  <c:v>44.988158400000003</c:v>
                </c:pt>
                <c:pt idx="18">
                  <c:v>45.6044768</c:v>
                </c:pt>
                <c:pt idx="19">
                  <c:v>43.190268600000003</c:v>
                </c:pt>
                <c:pt idx="20">
                  <c:v>42.9642731</c:v>
                </c:pt>
                <c:pt idx="21">
                  <c:v>43.359133499999999</c:v>
                </c:pt>
                <c:pt idx="22">
                  <c:v>43.084570499999998</c:v>
                </c:pt>
                <c:pt idx="23">
                  <c:v>41.9672281</c:v>
                </c:pt>
                <c:pt idx="24">
                  <c:v>41.559162899999997</c:v>
                </c:pt>
                <c:pt idx="25">
                  <c:v>39.550140800000001</c:v>
                </c:pt>
              </c:numCache>
            </c:numRef>
          </c:val>
          <c:smooth val="0"/>
          <c:extLst>
            <c:ext xmlns:c16="http://schemas.microsoft.com/office/drawing/2014/chart" uri="{C3380CC4-5D6E-409C-BE32-E72D297353CC}">
              <c16:uniqueId val="{00000003-151A-4C94-89BC-241A4F686A60}"/>
            </c:ext>
          </c:extLst>
        </c:ser>
        <c:dLbls>
          <c:showLegendKey val="0"/>
          <c:showVal val="0"/>
          <c:showCatName val="0"/>
          <c:showSerName val="0"/>
          <c:showPercent val="0"/>
          <c:showBubbleSize val="0"/>
        </c:dLbls>
        <c:smooth val="0"/>
        <c:axId val="646000112"/>
        <c:axId val="646002464"/>
        <c:extLst>
          <c:ext xmlns:c15="http://schemas.microsoft.com/office/drawing/2012/chart" uri="{02D57815-91ED-43cb-92C2-25804820EDAC}">
            <c15:filteredLineSeries>
              <c15:ser>
                <c:idx val="1"/>
                <c:order val="0"/>
                <c:tx>
                  <c:v>ASIR both</c:v>
                </c:tx>
                <c:spPr>
                  <a:ln w="28575" cap="rnd">
                    <a:solidFill>
                      <a:srgbClr val="0070C0"/>
                    </a:solidFill>
                    <a:prstDash val="dash"/>
                    <a:round/>
                  </a:ln>
                  <a:effectLst/>
                </c:spPr>
                <c:marker>
                  <c:symbol val="none"/>
                </c:marker>
                <c:cat>
                  <c:numRef>
                    <c:extLst>
                      <c:ext uri="{02D57815-91ED-43cb-92C2-25804820EDAC}">
                        <c15:formulaRef>
                          <c15:sqref>'F6_IM-trends'!$A$2:$A$27</c15:sqref>
                        </c15:formulaRef>
                      </c:ext>
                    </c:extLst>
                    <c:numCache>
                      <c:formatCode>General</c:formatCode>
                      <c:ptCount val="26"/>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numCache>
                  </c:numRef>
                </c:cat>
                <c:val>
                  <c:numRef>
                    <c:extLst>
                      <c:ext uri="{02D57815-91ED-43cb-92C2-25804820EDAC}">
                        <c15:formulaRef>
                          <c15:sqref>'F6_IM-trends'!$D$2:$D$27</c15:sqref>
                        </c15:formulaRef>
                      </c:ext>
                    </c:extLst>
                    <c:numCache>
                      <c:formatCode>General</c:formatCode>
                      <c:ptCount val="26"/>
                      <c:pt idx="0">
                        <c:v>76.493140499999996</c:v>
                      </c:pt>
                      <c:pt idx="1">
                        <c:v>76.308740499999999</c:v>
                      </c:pt>
                      <c:pt idx="2">
                        <c:v>72.843082999999993</c:v>
                      </c:pt>
                      <c:pt idx="3">
                        <c:v>73.623766799999999</c:v>
                      </c:pt>
                      <c:pt idx="4">
                        <c:v>73.234007599999998</c:v>
                      </c:pt>
                      <c:pt idx="5">
                        <c:v>71.336911200000003</c:v>
                      </c:pt>
                      <c:pt idx="6">
                        <c:v>73.055591000000007</c:v>
                      </c:pt>
                      <c:pt idx="7">
                        <c:v>72.712040999999999</c:v>
                      </c:pt>
                      <c:pt idx="8">
                        <c:v>71.293230500000007</c:v>
                      </c:pt>
                      <c:pt idx="9">
                        <c:v>70.767005299999994</c:v>
                      </c:pt>
                      <c:pt idx="10">
                        <c:v>69.597986399999996</c:v>
                      </c:pt>
                      <c:pt idx="11">
                        <c:v>68.391470799999993</c:v>
                      </c:pt>
                      <c:pt idx="12">
                        <c:v>68.878346300000004</c:v>
                      </c:pt>
                      <c:pt idx="13">
                        <c:v>69.955562999999998</c:v>
                      </c:pt>
                      <c:pt idx="14">
                        <c:v>69.385818299999997</c:v>
                      </c:pt>
                      <c:pt idx="15">
                        <c:v>69.290116999999995</c:v>
                      </c:pt>
                      <c:pt idx="16">
                        <c:v>68.045795699999999</c:v>
                      </c:pt>
                      <c:pt idx="17">
                        <c:v>68.201819900000004</c:v>
                      </c:pt>
                      <c:pt idx="18">
                        <c:v>69.470772299999993</c:v>
                      </c:pt>
                      <c:pt idx="19">
                        <c:v>67.826266200000006</c:v>
                      </c:pt>
                      <c:pt idx="20">
                        <c:v>69.593121300000007</c:v>
                      </c:pt>
                      <c:pt idx="21">
                        <c:v>67.803260399999999</c:v>
                      </c:pt>
                      <c:pt idx="22">
                        <c:v>68.447275099999999</c:v>
                      </c:pt>
                      <c:pt idx="23">
                        <c:v>62.894037099999998</c:v>
                      </c:pt>
                      <c:pt idx="24">
                        <c:v>60.581136999999998</c:v>
                      </c:pt>
                    </c:numCache>
                  </c:numRef>
                </c:val>
                <c:smooth val="0"/>
                <c:extLst>
                  <c:ext xmlns:c16="http://schemas.microsoft.com/office/drawing/2014/chart" uri="{C3380CC4-5D6E-409C-BE32-E72D297353CC}">
                    <c16:uniqueId val="{00000004-151A-4C94-89BC-241A4F686A60}"/>
                  </c:ext>
                </c:extLst>
              </c15:ser>
            </c15:filteredLineSeries>
            <c15:filteredLineSeries>
              <c15:ser>
                <c:idx val="0"/>
                <c:order val="1"/>
                <c:tx>
                  <c:v>ASMR both</c:v>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'F6_IM-trends'!$A$2:$A$27</c15:sqref>
                        </c15:formulaRef>
                      </c:ext>
                    </c:extLst>
                    <c:numCache>
                      <c:formatCode>General</c:formatCode>
                      <c:ptCount val="26"/>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numCache>
                  </c:numRef>
                </c:cat>
                <c:val>
                  <c:numRef>
                    <c:extLst xmlns:c15="http://schemas.microsoft.com/office/drawing/2012/chart">
                      <c:ext xmlns:c15="http://schemas.microsoft.com/office/drawing/2012/chart" uri="{02D57815-91ED-43cb-92C2-25804820EDAC}">
                        <c15:formulaRef>
                          <c15:sqref>'F6_IM-trends'!$C$2:$C$27</c15:sqref>
                        </c15:formulaRef>
                      </c:ext>
                    </c:extLst>
                    <c:numCache>
                      <c:formatCode>General</c:formatCode>
                      <c:ptCount val="26"/>
                      <c:pt idx="0">
                        <c:v>62.378030500000001</c:v>
                      </c:pt>
                      <c:pt idx="1">
                        <c:v>63.134737000000001</c:v>
                      </c:pt>
                      <c:pt idx="2">
                        <c:v>62.335764300000001</c:v>
                      </c:pt>
                      <c:pt idx="3">
                        <c:v>60.800891200000002</c:v>
                      </c:pt>
                      <c:pt idx="4">
                        <c:v>61.421665599999997</c:v>
                      </c:pt>
                      <c:pt idx="5">
                        <c:v>58.499838099999998</c:v>
                      </c:pt>
                      <c:pt idx="6">
                        <c:v>60.335043200000001</c:v>
                      </c:pt>
                      <c:pt idx="7">
                        <c:v>61.803481699999999</c:v>
                      </c:pt>
                      <c:pt idx="8">
                        <c:v>58.651396800000001</c:v>
                      </c:pt>
                      <c:pt idx="9">
                        <c:v>58.434614199999999</c:v>
                      </c:pt>
                      <c:pt idx="10">
                        <c:v>58.0765812</c:v>
                      </c:pt>
                      <c:pt idx="11">
                        <c:v>57.400755699999998</c:v>
                      </c:pt>
                      <c:pt idx="12">
                        <c:v>56.631007799999999</c:v>
                      </c:pt>
                      <c:pt idx="13">
                        <c:v>56.886218900000003</c:v>
                      </c:pt>
                      <c:pt idx="14">
                        <c:v>56.475784900000001</c:v>
                      </c:pt>
                      <c:pt idx="15">
                        <c:v>54.770156100000001</c:v>
                      </c:pt>
                      <c:pt idx="16">
                        <c:v>54.061450200000003</c:v>
                      </c:pt>
                      <c:pt idx="17">
                        <c:v>53.9337704</c:v>
                      </c:pt>
                      <c:pt idx="18">
                        <c:v>53.543749200000001</c:v>
                      </c:pt>
                      <c:pt idx="19">
                        <c:v>51.211779700000001</c:v>
                      </c:pt>
                      <c:pt idx="20">
                        <c:v>50.493994700000002</c:v>
                      </c:pt>
                      <c:pt idx="21">
                        <c:v>49.336833300000002</c:v>
                      </c:pt>
                      <c:pt idx="22">
                        <c:v>49.601511600000002</c:v>
                      </c:pt>
                      <c:pt idx="23">
                        <c:v>47.735317199999997</c:v>
                      </c:pt>
                      <c:pt idx="24">
                        <c:v>46.095850800000001</c:v>
                      </c:pt>
                      <c:pt idx="25">
                        <c:v>44.931258700000001</c:v>
                      </c:pt>
                    </c:numCache>
                  </c:numRef>
                </c:val>
                <c:smooth val="0"/>
                <c:extLst xmlns:c15="http://schemas.microsoft.com/office/drawing/2012/chart">
                  <c:ext xmlns:c16="http://schemas.microsoft.com/office/drawing/2014/chart" uri="{C3380CC4-5D6E-409C-BE32-E72D297353CC}">
                    <c16:uniqueId val="{00000005-151A-4C94-89BC-241A4F686A60}"/>
                  </c:ext>
                </c:extLst>
              </c15:ser>
            </c15:filteredLineSeries>
          </c:ext>
        </c:extLst>
      </c:lineChart>
      <c:catAx>
        <c:axId val="646000112"/>
        <c:scaling>
          <c:orientation val="minMax"/>
        </c:scaling>
        <c:delete val="0"/>
        <c:axPos val="b"/>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a:t>
                </a:r>
              </a:p>
            </c:rich>
          </c:tx>
          <c:layout>
            <c:manualLayout>
              <c:xMode val="edge"/>
              <c:yMode val="edge"/>
              <c:x val="0.50815673127865979"/>
              <c:y val="0.8486781882235047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02464"/>
        <c:crosses val="autoZero"/>
        <c:auto val="1"/>
        <c:lblAlgn val="ctr"/>
        <c:lblOffset val="100"/>
        <c:noMultiLvlLbl val="0"/>
      </c:catAx>
      <c:valAx>
        <c:axId val="646002464"/>
        <c:scaling>
          <c:orientation val="minMax"/>
          <c:max val="12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baseline="0"/>
                  <a:t>Age-standardized rate (per 100,000)</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00112"/>
        <c:crosses val="autoZero"/>
        <c:crossBetween val="between"/>
        <c:majorUnit val="10"/>
      </c:valAx>
      <c:spPr>
        <a:noFill/>
        <a:ln>
          <a:noFill/>
        </a:ln>
        <a:effectLst/>
      </c:spPr>
    </c:plotArea>
    <c:legend>
      <c:legendPos val="b"/>
      <c:layout>
        <c:manualLayout>
          <c:xMode val="edge"/>
          <c:yMode val="edge"/>
          <c:x val="0.17932111734293074"/>
          <c:y val="0.91854609802733944"/>
          <c:w val="0.69053534781470183"/>
          <c:h val="5.0905333665870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'F7_hist-trends'!$C$1</c:f>
              <c:strCache>
                <c:ptCount val="1"/>
                <c:pt idx="0">
                  <c:v>Squamous cell carcinoma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'F7_hist-trends'!$A$2:$A$26</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'F7_hist-trends'!$C$2:$C$26</c:f>
              <c:numCache>
                <c:formatCode>0.0</c:formatCode>
                <c:ptCount val="25"/>
                <c:pt idx="0">
                  <c:v>18.842203399999999</c:v>
                </c:pt>
                <c:pt idx="1">
                  <c:v>18.5016833</c:v>
                </c:pt>
                <c:pt idx="2">
                  <c:v>16.815967199999999</c:v>
                </c:pt>
                <c:pt idx="3">
                  <c:v>16.812266699999999</c:v>
                </c:pt>
                <c:pt idx="4">
                  <c:v>16.153973000000001</c:v>
                </c:pt>
                <c:pt idx="5">
                  <c:v>15.6951125</c:v>
                </c:pt>
                <c:pt idx="6">
                  <c:v>15.2393275</c:v>
                </c:pt>
                <c:pt idx="7">
                  <c:v>14.440730200000001</c:v>
                </c:pt>
                <c:pt idx="8">
                  <c:v>14.0529881</c:v>
                </c:pt>
                <c:pt idx="9">
                  <c:v>13.702488799999999</c:v>
                </c:pt>
                <c:pt idx="10">
                  <c:v>13.152015199999999</c:v>
                </c:pt>
                <c:pt idx="11">
                  <c:v>12.374578</c:v>
                </c:pt>
                <c:pt idx="12">
                  <c:v>11.8012218</c:v>
                </c:pt>
                <c:pt idx="13">
                  <c:v>11.600853799999999</c:v>
                </c:pt>
                <c:pt idx="14">
                  <c:v>11.5425048</c:v>
                </c:pt>
                <c:pt idx="15">
                  <c:v>10.869876</c:v>
                </c:pt>
                <c:pt idx="16">
                  <c:v>10.2865913</c:v>
                </c:pt>
                <c:pt idx="17">
                  <c:v>11.100531200000001</c:v>
                </c:pt>
                <c:pt idx="18">
                  <c:v>11.723226800000001</c:v>
                </c:pt>
                <c:pt idx="19">
                  <c:v>11.2151297</c:v>
                </c:pt>
                <c:pt idx="20">
                  <c:v>11.7717551</c:v>
                </c:pt>
                <c:pt idx="21">
                  <c:v>11.312037500000001</c:v>
                </c:pt>
                <c:pt idx="22">
                  <c:v>11.517481399999999</c:v>
                </c:pt>
                <c:pt idx="23">
                  <c:v>11.144737900000001</c:v>
                </c:pt>
                <c:pt idx="24">
                  <c:v>10.674162900000001</c:v>
                </c:pt>
              </c:numCache>
            </c:numRef>
          </c:yVal>
          <c:smooth val="1"/>
          <c:extLst>
            <c:ext xmlns:c16="http://schemas.microsoft.com/office/drawing/2014/chart" uri="{C3380CC4-5D6E-409C-BE32-E72D297353CC}">
              <c16:uniqueId val="{00000000-9E1A-4FFA-882C-BE5192B39418}"/>
            </c:ext>
          </c:extLst>
        </c:ser>
        <c:ser>
          <c:idx val="1"/>
          <c:order val="1"/>
          <c:tx>
            <c:strRef>
              <c:f>'F7_hist-trends'!$B$1</c:f>
              <c:strCache>
                <c:ptCount val="1"/>
                <c:pt idx="0">
                  <c:v>Adenocarcinoma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'F7_hist-trends'!$A$2:$A$26</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'F7_hist-trends'!$B$2:$B$26</c:f>
              <c:numCache>
                <c:formatCode>0.0</c:formatCode>
                <c:ptCount val="25"/>
                <c:pt idx="0">
                  <c:v>20.171921999999999</c:v>
                </c:pt>
                <c:pt idx="1">
                  <c:v>19.607852999999999</c:v>
                </c:pt>
                <c:pt idx="2">
                  <c:v>19.3978137</c:v>
                </c:pt>
                <c:pt idx="3">
                  <c:v>20.0462971</c:v>
                </c:pt>
                <c:pt idx="4">
                  <c:v>19.802444099999999</c:v>
                </c:pt>
                <c:pt idx="5">
                  <c:v>19.9764844</c:v>
                </c:pt>
                <c:pt idx="6">
                  <c:v>20.702421300000001</c:v>
                </c:pt>
                <c:pt idx="7">
                  <c:v>20.515284399999999</c:v>
                </c:pt>
                <c:pt idx="8">
                  <c:v>20.181837099999999</c:v>
                </c:pt>
                <c:pt idx="9">
                  <c:v>20.330448100000002</c:v>
                </c:pt>
                <c:pt idx="10">
                  <c:v>19.458145600000002</c:v>
                </c:pt>
                <c:pt idx="11">
                  <c:v>18.2374376</c:v>
                </c:pt>
                <c:pt idx="12">
                  <c:v>19.274250899999998</c:v>
                </c:pt>
                <c:pt idx="13">
                  <c:v>19.226082399999999</c:v>
                </c:pt>
                <c:pt idx="14">
                  <c:v>19.182697999999998</c:v>
                </c:pt>
                <c:pt idx="15">
                  <c:v>19.643915700000001</c:v>
                </c:pt>
                <c:pt idx="16">
                  <c:v>19.593202000000002</c:v>
                </c:pt>
                <c:pt idx="17">
                  <c:v>20.3904347</c:v>
                </c:pt>
                <c:pt idx="18">
                  <c:v>23.4526267</c:v>
                </c:pt>
                <c:pt idx="19">
                  <c:v>24.575048800000001</c:v>
                </c:pt>
                <c:pt idx="20">
                  <c:v>27.157019099999999</c:v>
                </c:pt>
                <c:pt idx="21">
                  <c:v>27.468614899999999</c:v>
                </c:pt>
                <c:pt idx="22">
                  <c:v>28.279526099999998</c:v>
                </c:pt>
                <c:pt idx="23">
                  <c:v>27.3646244</c:v>
                </c:pt>
                <c:pt idx="24">
                  <c:v>27.759975900000001</c:v>
                </c:pt>
              </c:numCache>
            </c:numRef>
          </c:yVal>
          <c:smooth val="1"/>
          <c:extLst>
            <c:ext xmlns:c16="http://schemas.microsoft.com/office/drawing/2014/chart" uri="{C3380CC4-5D6E-409C-BE32-E72D297353CC}">
              <c16:uniqueId val="{00000001-9E1A-4FFA-882C-BE5192B39418}"/>
            </c:ext>
          </c:extLst>
        </c:ser>
        <c:ser>
          <c:idx val="2"/>
          <c:order val="2"/>
          <c:tx>
            <c:strRef>
              <c:f>'F7_hist-trends'!$F$1</c:f>
              <c:strCache>
                <c:ptCount val="1"/>
                <c:pt idx="0">
                  <c:v>Small cell lung cancer</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'F7_hist-trends'!$A$2:$A$26</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'F7_hist-trends'!$F$2:$F$26</c:f>
              <c:numCache>
                <c:formatCode>0.0</c:formatCode>
                <c:ptCount val="25"/>
                <c:pt idx="0">
                  <c:v>10.527646000000001</c:v>
                </c:pt>
                <c:pt idx="1">
                  <c:v>10.7635439</c:v>
                </c:pt>
                <c:pt idx="2">
                  <c:v>10.0087996</c:v>
                </c:pt>
                <c:pt idx="3">
                  <c:v>9.8522782000000007</c:v>
                </c:pt>
                <c:pt idx="4">
                  <c:v>9.9578507999999992</c:v>
                </c:pt>
                <c:pt idx="5">
                  <c:v>9.5735688999999997</c:v>
                </c:pt>
                <c:pt idx="6">
                  <c:v>9.2554677999999999</c:v>
                </c:pt>
                <c:pt idx="7">
                  <c:v>9.1233696000000002</c:v>
                </c:pt>
                <c:pt idx="8">
                  <c:v>9.1851866999999991</c:v>
                </c:pt>
                <c:pt idx="9">
                  <c:v>8.4881562000000006</c:v>
                </c:pt>
                <c:pt idx="10">
                  <c:v>8.5105594</c:v>
                </c:pt>
                <c:pt idx="11">
                  <c:v>8.1456473999999996</c:v>
                </c:pt>
                <c:pt idx="12">
                  <c:v>8.0562622000000008</c:v>
                </c:pt>
                <c:pt idx="13">
                  <c:v>7.8159261000000004</c:v>
                </c:pt>
                <c:pt idx="14">
                  <c:v>7.6616016</c:v>
                </c:pt>
                <c:pt idx="15">
                  <c:v>7.6736383000000004</c:v>
                </c:pt>
                <c:pt idx="16">
                  <c:v>7.7222491</c:v>
                </c:pt>
                <c:pt idx="17">
                  <c:v>7.8562136999999996</c:v>
                </c:pt>
                <c:pt idx="18">
                  <c:v>7.6751059000000001</c:v>
                </c:pt>
                <c:pt idx="19">
                  <c:v>7.6412360000000001</c:v>
                </c:pt>
                <c:pt idx="20">
                  <c:v>7.2354206999999997</c:v>
                </c:pt>
                <c:pt idx="21">
                  <c:v>6.9997498</c:v>
                </c:pt>
                <c:pt idx="22">
                  <c:v>7.2156656999999997</c:v>
                </c:pt>
                <c:pt idx="23">
                  <c:v>6.9042664</c:v>
                </c:pt>
                <c:pt idx="24">
                  <c:v>6.3422938999999996</c:v>
                </c:pt>
              </c:numCache>
            </c:numRef>
          </c:yVal>
          <c:smooth val="1"/>
          <c:extLst>
            <c:ext xmlns:c16="http://schemas.microsoft.com/office/drawing/2014/chart" uri="{C3380CC4-5D6E-409C-BE32-E72D297353CC}">
              <c16:uniqueId val="{00000002-9E1A-4FFA-882C-BE5192B39418}"/>
            </c:ext>
          </c:extLst>
        </c:ser>
        <c:ser>
          <c:idx val="3"/>
          <c:order val="3"/>
          <c:tx>
            <c:strRef>
              <c:f>'F7_hist-trends'!$D$1</c:f>
              <c:strCache>
                <c:ptCount val="1"/>
                <c:pt idx="0">
                  <c:v>Large cell carcinoma</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'F7_hist-trends'!$A$2:$A$26</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'F7_hist-trends'!$D$2:$D$26</c:f>
              <c:numCache>
                <c:formatCode>0.0</c:formatCode>
                <c:ptCount val="25"/>
                <c:pt idx="0">
                  <c:v>6.9793855999999996</c:v>
                </c:pt>
                <c:pt idx="1">
                  <c:v>7.1885995999999999</c:v>
                </c:pt>
                <c:pt idx="2">
                  <c:v>6.7952363</c:v>
                </c:pt>
                <c:pt idx="3">
                  <c:v>6.6129553000000003</c:v>
                </c:pt>
                <c:pt idx="4">
                  <c:v>6.7471975999999998</c:v>
                </c:pt>
                <c:pt idx="5">
                  <c:v>6.3517087999999999</c:v>
                </c:pt>
                <c:pt idx="6">
                  <c:v>5.9960997000000003</c:v>
                </c:pt>
                <c:pt idx="7">
                  <c:v>5.3519598999999998</c:v>
                </c:pt>
                <c:pt idx="8">
                  <c:v>5.2550157000000004</c:v>
                </c:pt>
                <c:pt idx="9">
                  <c:v>4.3149410000000001</c:v>
                </c:pt>
                <c:pt idx="10">
                  <c:v>3.2061997999999998</c:v>
                </c:pt>
                <c:pt idx="11">
                  <c:v>2.3719939000000001</c:v>
                </c:pt>
                <c:pt idx="12">
                  <c:v>2.2057609</c:v>
                </c:pt>
                <c:pt idx="13">
                  <c:v>1.8978797999999999</c:v>
                </c:pt>
                <c:pt idx="14">
                  <c:v>1.4692738000000001</c:v>
                </c:pt>
                <c:pt idx="15">
                  <c:v>1.5038403</c:v>
                </c:pt>
                <c:pt idx="16">
                  <c:v>1.1289676</c:v>
                </c:pt>
                <c:pt idx="17">
                  <c:v>1.1099416</c:v>
                </c:pt>
                <c:pt idx="18">
                  <c:v>1.087445</c:v>
                </c:pt>
                <c:pt idx="19">
                  <c:v>0.82671240000000001</c:v>
                </c:pt>
                <c:pt idx="20">
                  <c:v>0.62591209999999997</c:v>
                </c:pt>
                <c:pt idx="21">
                  <c:v>0.497029</c:v>
                </c:pt>
                <c:pt idx="22">
                  <c:v>0.45703310000000003</c:v>
                </c:pt>
                <c:pt idx="23">
                  <c:v>0.4164641</c:v>
                </c:pt>
                <c:pt idx="24">
                  <c:v>0.37151129999999999</c:v>
                </c:pt>
              </c:numCache>
            </c:numRef>
          </c:yVal>
          <c:smooth val="1"/>
          <c:extLst>
            <c:ext xmlns:c16="http://schemas.microsoft.com/office/drawing/2014/chart" uri="{C3380CC4-5D6E-409C-BE32-E72D297353CC}">
              <c16:uniqueId val="{00000003-9E1A-4FFA-882C-BE5192B39418}"/>
            </c:ext>
          </c:extLst>
        </c:ser>
        <c:ser>
          <c:idx val="4"/>
          <c:order val="4"/>
          <c:tx>
            <c:strRef>
              <c:f>'F7_hist-trends'!$E$1</c:f>
              <c:strCache>
                <c:ptCount val="1"/>
                <c:pt idx="0">
                  <c:v>Non-small cell lung cancer, NOS</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'F7_hist-trends'!$A$2:$A$26</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'F7_hist-trends'!$E$2:$E$26</c:f>
              <c:numCache>
                <c:formatCode>0.0</c:formatCode>
                <c:ptCount val="25"/>
                <c:pt idx="0">
                  <c:v>7.8587410000000002</c:v>
                </c:pt>
                <c:pt idx="1">
                  <c:v>8.3360210000000006</c:v>
                </c:pt>
                <c:pt idx="2">
                  <c:v>8.0734393999999998</c:v>
                </c:pt>
                <c:pt idx="3">
                  <c:v>8.6736204000000008</c:v>
                </c:pt>
                <c:pt idx="4">
                  <c:v>9.1263504999999991</c:v>
                </c:pt>
                <c:pt idx="5">
                  <c:v>9.3023509000000004</c:v>
                </c:pt>
                <c:pt idx="6">
                  <c:v>10.4599935</c:v>
                </c:pt>
                <c:pt idx="7">
                  <c:v>11.2488463</c:v>
                </c:pt>
                <c:pt idx="8">
                  <c:v>11.4862725</c:v>
                </c:pt>
                <c:pt idx="9">
                  <c:v>11.792557800000001</c:v>
                </c:pt>
                <c:pt idx="10">
                  <c:v>14.4703807</c:v>
                </c:pt>
                <c:pt idx="11">
                  <c:v>16.679198599999999</c:v>
                </c:pt>
                <c:pt idx="12">
                  <c:v>16.972930999999999</c:v>
                </c:pt>
                <c:pt idx="13">
                  <c:v>19.1800037</c:v>
                </c:pt>
                <c:pt idx="14">
                  <c:v>19.3910962</c:v>
                </c:pt>
                <c:pt idx="15">
                  <c:v>20.4484554</c:v>
                </c:pt>
                <c:pt idx="16">
                  <c:v>20.0682875</c:v>
                </c:pt>
                <c:pt idx="17">
                  <c:v>18.911293799999999</c:v>
                </c:pt>
                <c:pt idx="18">
                  <c:v>15.819172099999999</c:v>
                </c:pt>
                <c:pt idx="19">
                  <c:v>14.2004029</c:v>
                </c:pt>
                <c:pt idx="20">
                  <c:v>12.7780734</c:v>
                </c:pt>
                <c:pt idx="21">
                  <c:v>11.6621161</c:v>
                </c:pt>
                <c:pt idx="22">
                  <c:v>11.5742929</c:v>
                </c:pt>
                <c:pt idx="23">
                  <c:v>10.4321441</c:v>
                </c:pt>
                <c:pt idx="24">
                  <c:v>9.9968692000000008</c:v>
                </c:pt>
              </c:numCache>
            </c:numRef>
          </c:yVal>
          <c:smooth val="1"/>
          <c:extLst>
            <c:ext xmlns:c16="http://schemas.microsoft.com/office/drawing/2014/chart" uri="{C3380CC4-5D6E-409C-BE32-E72D297353CC}">
              <c16:uniqueId val="{00000004-9E1A-4FFA-882C-BE5192B39418}"/>
            </c:ext>
          </c:extLst>
        </c:ser>
        <c:ser>
          <c:idx val="5"/>
          <c:order val="5"/>
          <c:tx>
            <c:strRef>
              <c:f>'F7_hist-trends'!$G$1</c:f>
              <c:strCache>
                <c:ptCount val="1"/>
                <c:pt idx="0">
                  <c:v>Unspecified</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'F7_hist-trends'!$A$2:$A$26</c:f>
              <c:numCache>
                <c:formatCode>General</c:formatCode>
                <c:ptCount val="2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numCache>
            </c:numRef>
          </c:xVal>
          <c:yVal>
            <c:numRef>
              <c:f>'F7_hist-trends'!$G$2:$G$26</c:f>
              <c:numCache>
                <c:formatCode>0.0</c:formatCode>
                <c:ptCount val="25"/>
                <c:pt idx="0">
                  <c:v>11.9304872</c:v>
                </c:pt>
                <c:pt idx="1">
                  <c:v>11.7513197</c:v>
                </c:pt>
                <c:pt idx="2">
                  <c:v>11.5754068</c:v>
                </c:pt>
                <c:pt idx="3">
                  <c:v>11.516928699999999</c:v>
                </c:pt>
                <c:pt idx="4">
                  <c:v>11.2976191</c:v>
                </c:pt>
                <c:pt idx="5">
                  <c:v>10.261987700000001</c:v>
                </c:pt>
                <c:pt idx="6">
                  <c:v>11.2548876</c:v>
                </c:pt>
                <c:pt idx="7">
                  <c:v>11.9295963</c:v>
                </c:pt>
                <c:pt idx="8">
                  <c:v>11.0151983</c:v>
                </c:pt>
                <c:pt idx="9">
                  <c:v>12.026302599999999</c:v>
                </c:pt>
                <c:pt idx="10">
                  <c:v>10.693779599999999</c:v>
                </c:pt>
                <c:pt idx="11">
                  <c:v>10.4410217</c:v>
                </c:pt>
                <c:pt idx="12">
                  <c:v>10.4126364</c:v>
                </c:pt>
                <c:pt idx="13">
                  <c:v>10.137555600000001</c:v>
                </c:pt>
                <c:pt idx="14">
                  <c:v>10.0114842</c:v>
                </c:pt>
                <c:pt idx="15">
                  <c:v>8.9569188999999998</c:v>
                </c:pt>
                <c:pt idx="16">
                  <c:v>9.1179669000000008</c:v>
                </c:pt>
                <c:pt idx="17">
                  <c:v>8.7437581000000009</c:v>
                </c:pt>
                <c:pt idx="18">
                  <c:v>9.6508962999999994</c:v>
                </c:pt>
                <c:pt idx="19">
                  <c:v>9.2639300000000002</c:v>
                </c:pt>
                <c:pt idx="20">
                  <c:v>9.9004130999999997</c:v>
                </c:pt>
                <c:pt idx="21">
                  <c:v>9.7766043000000007</c:v>
                </c:pt>
                <c:pt idx="22">
                  <c:v>9.3421303000000009</c:v>
                </c:pt>
                <c:pt idx="23">
                  <c:v>6.5715558999999999</c:v>
                </c:pt>
                <c:pt idx="24">
                  <c:v>5.3544362999999997</c:v>
                </c:pt>
              </c:numCache>
            </c:numRef>
          </c:yVal>
          <c:smooth val="1"/>
          <c:extLst>
            <c:ext xmlns:c16="http://schemas.microsoft.com/office/drawing/2014/chart" uri="{C3380CC4-5D6E-409C-BE32-E72D297353CC}">
              <c16:uniqueId val="{00000005-9E1A-4FFA-882C-BE5192B39418}"/>
            </c:ext>
          </c:extLst>
        </c:ser>
        <c:dLbls>
          <c:showLegendKey val="0"/>
          <c:showVal val="0"/>
          <c:showCatName val="0"/>
          <c:showSerName val="0"/>
          <c:showPercent val="0"/>
          <c:showBubbleSize val="0"/>
        </c:dLbls>
        <c:axId val="646000504"/>
        <c:axId val="646002856"/>
      </c:scatterChart>
      <c:valAx>
        <c:axId val="646000504"/>
        <c:scaling>
          <c:orientation val="minMax"/>
          <c:max val="2016"/>
          <c:min val="199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a:t>
                </a:r>
                <a:r>
                  <a:rPr lang="en-CA" baseline="0"/>
                  <a:t> of diagnosis</a:t>
                </a:r>
                <a:endParaRPr lang="en-CA"/>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312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02856"/>
        <c:crosses val="autoZero"/>
        <c:crossBetween val="midCat"/>
        <c:majorUnit val="1"/>
      </c:valAx>
      <c:valAx>
        <c:axId val="646002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ASIR (per 100,000)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0005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10</xdr:col>
      <xdr:colOff>90918</xdr:colOff>
      <xdr:row>3</xdr:row>
      <xdr:rowOff>111556</xdr:rowOff>
    </xdr:from>
    <xdr:to>
      <xdr:col>25</xdr:col>
      <xdr:colOff>36944</xdr:colOff>
      <xdr:row>25</xdr:row>
      <xdr:rowOff>154420</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122138</xdr:colOff>
      <xdr:row>2</xdr:row>
      <xdr:rowOff>124408</xdr:rowOff>
    </xdr:from>
    <xdr:to>
      <xdr:col>19</xdr:col>
      <xdr:colOff>85529</xdr:colOff>
      <xdr:row>27</xdr:row>
      <xdr:rowOff>7775</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346710</xdr:colOff>
      <xdr:row>3</xdr:row>
      <xdr:rowOff>53340</xdr:rowOff>
    </xdr:from>
    <xdr:to>
      <xdr:col>14</xdr:col>
      <xdr:colOff>49530</xdr:colOff>
      <xdr:row>26</xdr:row>
      <xdr:rowOff>15240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149860</xdr:colOff>
      <xdr:row>1</xdr:row>
      <xdr:rowOff>135890</xdr:rowOff>
    </xdr:from>
    <xdr:to>
      <xdr:col>18</xdr:col>
      <xdr:colOff>271780</xdr:colOff>
      <xdr:row>25</xdr:row>
      <xdr:rowOff>104140</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601980</xdr:colOff>
      <xdr:row>1</xdr:row>
      <xdr:rowOff>7620</xdr:rowOff>
    </xdr:from>
    <xdr:to>
      <xdr:col>23</xdr:col>
      <xdr:colOff>236220</xdr:colOff>
      <xdr:row>22</xdr:row>
      <xdr:rowOff>15240</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590550</xdr:colOff>
      <xdr:row>1</xdr:row>
      <xdr:rowOff>106362</xdr:rowOff>
    </xdr:from>
    <xdr:to>
      <xdr:col>13</xdr:col>
      <xdr:colOff>285750</xdr:colOff>
      <xdr:row>15</xdr:row>
      <xdr:rowOff>122237</xdr:rowOff>
    </xdr:to>
    <xdr:graphicFrame macro="">
      <xdr:nvGraphicFramePr>
        <xdr:cNvPr id="2" name="Chart 1">
          <a:extLst>
            <a:ext uri="{FF2B5EF4-FFF2-40B4-BE49-F238E27FC236}">
              <a16:creationId xmlns:a16="http://schemas.microsoft.com/office/drawing/2014/main" id="{F488CAE5-1F71-467E-B4C3-76C83A33FC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304800</xdr:colOff>
      <xdr:row>2</xdr:row>
      <xdr:rowOff>12700</xdr:rowOff>
    </xdr:from>
    <xdr:to>
      <xdr:col>17</xdr:col>
      <xdr:colOff>38100</xdr:colOff>
      <xdr:row>16</xdr:row>
      <xdr:rowOff>85725</xdr:rowOff>
    </xdr:to>
    <xdr:pic>
      <xdr:nvPicPr>
        <xdr:cNvPr id="3" name="Picture 2">
          <a:extLst>
            <a:ext uri="{FF2B5EF4-FFF2-40B4-BE49-F238E27FC236}">
              <a16:creationId xmlns:a16="http://schemas.microsoft.com/office/drawing/2014/main" id="{3ED875AF-CAC8-4DF0-8DC2-FA721ACF6E18}"/>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050" r="63248" b="11566"/>
        <a:stretch/>
      </xdr:blipFill>
      <xdr:spPr bwMode="auto">
        <a:xfrm>
          <a:off x="9334500" y="381000"/>
          <a:ext cx="2171700" cy="2724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590550</xdr:colOff>
      <xdr:row>1</xdr:row>
      <xdr:rowOff>144461</xdr:rowOff>
    </xdr:from>
    <xdr:to>
      <xdr:col>13</xdr:col>
      <xdr:colOff>476249</xdr:colOff>
      <xdr:row>15</xdr:row>
      <xdr:rowOff>190499</xdr:rowOff>
    </xdr:to>
    <xdr:graphicFrame macro="">
      <xdr:nvGraphicFramePr>
        <xdr:cNvPr id="3" name="Chart 2">
          <a:extLst>
            <a:ext uri="{FF2B5EF4-FFF2-40B4-BE49-F238E27FC236}">
              <a16:creationId xmlns:a16="http://schemas.microsoft.com/office/drawing/2014/main" id="{5636B0B2-4C39-4292-A939-B06D82C592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565150</xdr:colOff>
      <xdr:row>3</xdr:row>
      <xdr:rowOff>31750</xdr:rowOff>
    </xdr:from>
    <xdr:to>
      <xdr:col>20</xdr:col>
      <xdr:colOff>50165</xdr:colOff>
      <xdr:row>17</xdr:row>
      <xdr:rowOff>95250</xdr:rowOff>
    </xdr:to>
    <xdr:pic>
      <xdr:nvPicPr>
        <xdr:cNvPr id="5" name="Picture 4">
          <a:extLst>
            <a:ext uri="{FF2B5EF4-FFF2-40B4-BE49-F238E27FC236}">
              <a16:creationId xmlns:a16="http://schemas.microsoft.com/office/drawing/2014/main" id="{02CCD13E-3466-4BA2-9E9D-973056A13EE2}"/>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6430" t="10415" b="11002"/>
        <a:stretch/>
      </xdr:blipFill>
      <xdr:spPr bwMode="auto">
        <a:xfrm>
          <a:off x="8489950" y="704850"/>
          <a:ext cx="3755390" cy="27305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22860</xdr:rowOff>
    </xdr:from>
    <xdr:to>
      <xdr:col>8</xdr:col>
      <xdr:colOff>137160</xdr:colOff>
      <xdr:row>24</xdr:row>
      <xdr:rowOff>83820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270856</xdr:colOff>
      <xdr:row>2</xdr:row>
      <xdr:rowOff>45720</xdr:rowOff>
    </xdr:from>
    <xdr:to>
      <xdr:col>19</xdr:col>
      <xdr:colOff>529935</xdr:colOff>
      <xdr:row>18</xdr:row>
      <xdr:rowOff>342900</xdr:rowOff>
    </xdr:to>
    <xdr:graphicFrame macro="">
      <xdr:nvGraphicFramePr>
        <xdr:cNvPr id="3" name="Chart 2">
          <a:extLst>
            <a:ext uri="{FF2B5EF4-FFF2-40B4-BE49-F238E27FC236}">
              <a16:creationId xmlns:a16="http://schemas.microsoft.com/office/drawing/2014/main" id="{E7BD69BA-C817-47B1-9EED-E79C55ADDC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201295</xdr:colOff>
      <xdr:row>2</xdr:row>
      <xdr:rowOff>135890</xdr:rowOff>
    </xdr:from>
    <xdr:to>
      <xdr:col>7</xdr:col>
      <xdr:colOff>354965</xdr:colOff>
      <xdr:row>19</xdr:row>
      <xdr:rowOff>87630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238760</xdr:colOff>
      <xdr:row>2</xdr:row>
      <xdr:rowOff>131445</xdr:rowOff>
    </xdr:from>
    <xdr:to>
      <xdr:col>12</xdr:col>
      <xdr:colOff>438150</xdr:colOff>
      <xdr:row>19</xdr:row>
      <xdr:rowOff>104140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284479</xdr:colOff>
      <xdr:row>2</xdr:row>
      <xdr:rowOff>144145</xdr:rowOff>
    </xdr:from>
    <xdr:to>
      <xdr:col>17</xdr:col>
      <xdr:colOff>469899</xdr:colOff>
      <xdr:row>19</xdr:row>
      <xdr:rowOff>114300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219074</xdr:colOff>
      <xdr:row>2</xdr:row>
      <xdr:rowOff>25400</xdr:rowOff>
    </xdr:from>
    <xdr:to>
      <xdr:col>11</xdr:col>
      <xdr:colOff>292100</xdr:colOff>
      <xdr:row>25</xdr:row>
      <xdr:rowOff>0</xdr:rowOff>
    </xdr:to>
    <xdr:graphicFrame macro="">
      <xdr:nvGraphicFramePr>
        <xdr:cNvPr id="4" name="Chart 3">
          <a:extLst>
            <a:ext uri="{FF2B5EF4-FFF2-40B4-BE49-F238E27FC236}">
              <a16:creationId xmlns:a16="http://schemas.microsoft.com/office/drawing/2014/main" id="{5178C57B-C5A2-4319-8174-56A5D3081A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126999</xdr:colOff>
      <xdr:row>2</xdr:row>
      <xdr:rowOff>152401</xdr:rowOff>
    </xdr:from>
    <xdr:to>
      <xdr:col>16</xdr:col>
      <xdr:colOff>466089</xdr:colOff>
      <xdr:row>25</xdr:row>
      <xdr:rowOff>127001</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0.52085</cdr:x>
      <cdr:y>0.29602</cdr:y>
    </cdr:from>
    <cdr:to>
      <cdr:x>0.52085</cdr:x>
      <cdr:y>0.3521</cdr:y>
    </cdr:to>
    <cdr:cxnSp macro="">
      <cdr:nvCxnSpPr>
        <cdr:cNvPr id="2" name="Straight Connector 1">
          <a:extLst xmlns:a="http://schemas.openxmlformats.org/drawingml/2006/main">
            <a:ext uri="{FF2B5EF4-FFF2-40B4-BE49-F238E27FC236}">
              <a16:creationId xmlns:a16="http://schemas.microsoft.com/office/drawing/2014/main" id="{D346148A-7A5B-457C-8585-AC6D1A1E6401}"/>
            </a:ext>
          </a:extLst>
        </cdr:cNvPr>
        <cdr:cNvCxnSpPr/>
      </cdr:nvCxnSpPr>
      <cdr:spPr>
        <a:xfrm xmlns:a="http://schemas.openxmlformats.org/drawingml/2006/main">
          <a:off x="3457551" y="1267500"/>
          <a:ext cx="0" cy="240124"/>
        </a:xfrm>
        <a:prstGeom xmlns:a="http://schemas.openxmlformats.org/drawingml/2006/main" prst="line">
          <a:avLst/>
        </a:prstGeom>
        <a:ln xmlns:a="http://schemas.openxmlformats.org/drawingml/2006/main" w="25400">
          <a:solidFill>
            <a:schemeClr val="accent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0.79243</cdr:x>
      <cdr:y>0.32283</cdr:y>
    </cdr:from>
    <cdr:to>
      <cdr:x>0.79243</cdr:x>
      <cdr:y>0.3789</cdr:y>
    </cdr:to>
    <cdr:cxnSp macro="">
      <cdr:nvCxnSpPr>
        <cdr:cNvPr id="3" name="Straight Connector 2">
          <a:extLst xmlns:a="http://schemas.openxmlformats.org/drawingml/2006/main">
            <a:ext uri="{FF2B5EF4-FFF2-40B4-BE49-F238E27FC236}">
              <a16:creationId xmlns:a16="http://schemas.microsoft.com/office/drawing/2014/main" id="{D346148A-7A5B-457C-8585-AC6D1A1E6401}"/>
            </a:ext>
          </a:extLst>
        </cdr:cNvPr>
        <cdr:cNvCxnSpPr/>
      </cdr:nvCxnSpPr>
      <cdr:spPr>
        <a:xfrm xmlns:a="http://schemas.openxmlformats.org/drawingml/2006/main">
          <a:off x="5260385" y="1382313"/>
          <a:ext cx="0" cy="240081"/>
        </a:xfrm>
        <a:prstGeom xmlns:a="http://schemas.openxmlformats.org/drawingml/2006/main" prst="line">
          <a:avLst/>
        </a:prstGeom>
        <a:ln xmlns:a="http://schemas.openxmlformats.org/drawingml/2006/main" w="25400">
          <a:solidFill>
            <a:schemeClr val="accent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0.79129</cdr:x>
      <cdr:y>0.45985</cdr:y>
    </cdr:from>
    <cdr:to>
      <cdr:x>0.79129</cdr:x>
      <cdr:y>0.51593</cdr:y>
    </cdr:to>
    <cdr:cxnSp macro="">
      <cdr:nvCxnSpPr>
        <cdr:cNvPr id="4" name="Straight Connector 3">
          <a:extLst xmlns:a="http://schemas.openxmlformats.org/drawingml/2006/main">
            <a:ext uri="{FF2B5EF4-FFF2-40B4-BE49-F238E27FC236}">
              <a16:creationId xmlns:a16="http://schemas.microsoft.com/office/drawing/2014/main" id="{D346148A-7A5B-457C-8585-AC6D1A1E6401}"/>
            </a:ext>
          </a:extLst>
        </cdr:cNvPr>
        <cdr:cNvCxnSpPr/>
      </cdr:nvCxnSpPr>
      <cdr:spPr>
        <a:xfrm xmlns:a="http://schemas.openxmlformats.org/drawingml/2006/main">
          <a:off x="5252831" y="1968985"/>
          <a:ext cx="0" cy="240123"/>
        </a:xfrm>
        <a:prstGeom xmlns:a="http://schemas.openxmlformats.org/drawingml/2006/main" prst="line">
          <a:avLst/>
        </a:prstGeom>
        <a:ln xmlns:a="http://schemas.openxmlformats.org/drawingml/2006/main" w="25400">
          <a:solidFill>
            <a:schemeClr val="accent6">
              <a:lumMod val="75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0.72243</cdr:x>
      <cdr:y>0.45107</cdr:y>
    </cdr:from>
    <cdr:to>
      <cdr:x>0.72243</cdr:x>
      <cdr:y>0.50715</cdr:y>
    </cdr:to>
    <cdr:cxnSp macro="">
      <cdr:nvCxnSpPr>
        <cdr:cNvPr id="10" name="Straight Connector 9">
          <a:extLst xmlns:a="http://schemas.openxmlformats.org/drawingml/2006/main">
            <a:ext uri="{FF2B5EF4-FFF2-40B4-BE49-F238E27FC236}">
              <a16:creationId xmlns:a16="http://schemas.microsoft.com/office/drawing/2014/main" id="{D346148A-7A5B-457C-8585-AC6D1A1E6401}"/>
            </a:ext>
          </a:extLst>
        </cdr:cNvPr>
        <cdr:cNvCxnSpPr/>
      </cdr:nvCxnSpPr>
      <cdr:spPr>
        <a:xfrm xmlns:a="http://schemas.openxmlformats.org/drawingml/2006/main">
          <a:off x="4795691" y="1931394"/>
          <a:ext cx="0" cy="240123"/>
        </a:xfrm>
        <a:prstGeom xmlns:a="http://schemas.openxmlformats.org/drawingml/2006/main" prst="line">
          <a:avLst/>
        </a:prstGeom>
        <a:ln xmlns:a="http://schemas.openxmlformats.org/drawingml/2006/main" w="25400">
          <a:solidFill>
            <a:srgbClr val="0070C0"/>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0.58895</cdr:x>
      <cdr:y>0.61578</cdr:y>
    </cdr:from>
    <cdr:to>
      <cdr:x>0.58895</cdr:x>
      <cdr:y>0.67186</cdr:y>
    </cdr:to>
    <cdr:cxnSp macro="">
      <cdr:nvCxnSpPr>
        <cdr:cNvPr id="11" name="Straight Connector 10">
          <a:extLst xmlns:a="http://schemas.openxmlformats.org/drawingml/2006/main">
            <a:ext uri="{FF2B5EF4-FFF2-40B4-BE49-F238E27FC236}">
              <a16:creationId xmlns:a16="http://schemas.microsoft.com/office/drawing/2014/main" id="{D346148A-7A5B-457C-8585-AC6D1A1E6401}"/>
            </a:ext>
          </a:extLst>
        </cdr:cNvPr>
        <cdr:cNvCxnSpPr/>
      </cdr:nvCxnSpPr>
      <cdr:spPr>
        <a:xfrm xmlns:a="http://schemas.openxmlformats.org/drawingml/2006/main">
          <a:off x="3909594" y="2636650"/>
          <a:ext cx="0" cy="240124"/>
        </a:xfrm>
        <a:prstGeom xmlns:a="http://schemas.openxmlformats.org/drawingml/2006/main" prst="line">
          <a:avLst/>
        </a:prstGeom>
        <a:ln xmlns:a="http://schemas.openxmlformats.org/drawingml/2006/main" w="25400">
          <a:solidFill>
            <a:schemeClr val="accent6"/>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0.3604</cdr:x>
      <cdr:y>0.66365</cdr:y>
    </cdr:from>
    <cdr:to>
      <cdr:x>0.49038</cdr:x>
      <cdr:y>0.76298</cdr:y>
    </cdr:to>
    <cdr:sp macro="" textlink="">
      <cdr:nvSpPr>
        <cdr:cNvPr id="12" name="TextBox 24">
          <a:extLst xmlns:a="http://schemas.openxmlformats.org/drawingml/2006/main">
            <a:ext uri="{FF2B5EF4-FFF2-40B4-BE49-F238E27FC236}">
              <a16:creationId xmlns:a16="http://schemas.microsoft.com/office/drawing/2014/main" id="{9E06F3ED-9410-4CB8-A5B8-6D48FAA9239B}"/>
            </a:ext>
          </a:extLst>
        </cdr:cNvPr>
        <cdr:cNvSpPr txBox="1"/>
      </cdr:nvSpPr>
      <cdr:spPr>
        <a:xfrm xmlns:a="http://schemas.openxmlformats.org/drawingml/2006/main">
          <a:off x="2393584" y="2813385"/>
          <a:ext cx="863258" cy="4210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100" dirty="0">
              <a:solidFill>
                <a:schemeClr val="accent6"/>
              </a:solidFill>
            </a:rPr>
            <a:t>APC 1.0% *</a:t>
          </a:r>
        </a:p>
        <a:p xmlns:a="http://schemas.openxmlformats.org/drawingml/2006/main">
          <a:pPr algn="ctr"/>
          <a:r>
            <a:rPr lang="en-CA" sz="1000" dirty="0">
              <a:solidFill>
                <a:schemeClr val="accent6"/>
              </a:solidFill>
            </a:rPr>
            <a:t>(1992–2006)</a:t>
          </a:r>
        </a:p>
      </cdr:txBody>
    </cdr:sp>
  </cdr:relSizeAnchor>
  <cdr:relSizeAnchor xmlns:cdr="http://schemas.openxmlformats.org/drawingml/2006/chartDrawing">
    <cdr:from>
      <cdr:x>0.74207</cdr:x>
      <cdr:y>0.6727</cdr:y>
    </cdr:from>
    <cdr:to>
      <cdr:x>0.88094</cdr:x>
      <cdr:y>0.77203</cdr:y>
    </cdr:to>
    <cdr:sp macro="" textlink="">
      <cdr:nvSpPr>
        <cdr:cNvPr id="13" name="TextBox 24">
          <a:extLst xmlns:a="http://schemas.openxmlformats.org/drawingml/2006/main">
            <a:ext uri="{FF2B5EF4-FFF2-40B4-BE49-F238E27FC236}">
              <a16:creationId xmlns:a16="http://schemas.microsoft.com/office/drawing/2014/main" id="{9E06F3ED-9410-4CB8-A5B8-6D48FAA9239B}"/>
            </a:ext>
          </a:extLst>
        </cdr:cNvPr>
        <cdr:cNvSpPr txBox="1"/>
      </cdr:nvSpPr>
      <cdr:spPr>
        <a:xfrm xmlns:a="http://schemas.openxmlformats.org/drawingml/2006/main">
          <a:off x="4928432" y="2851750"/>
          <a:ext cx="922300" cy="4210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100" dirty="0">
              <a:solidFill>
                <a:schemeClr val="accent6"/>
              </a:solidFill>
            </a:rPr>
            <a:t>APC -1.2% *</a:t>
          </a:r>
        </a:p>
        <a:p xmlns:a="http://schemas.openxmlformats.org/drawingml/2006/main">
          <a:pPr algn="ctr"/>
          <a:r>
            <a:rPr lang="en-CA" sz="1000" dirty="0">
              <a:solidFill>
                <a:schemeClr val="accent6"/>
              </a:solidFill>
            </a:rPr>
            <a:t>(2006–2017)</a:t>
          </a:r>
        </a:p>
      </cdr:txBody>
    </cdr:sp>
  </cdr:relSizeAnchor>
  <cdr:relSizeAnchor xmlns:cdr="http://schemas.openxmlformats.org/drawingml/2006/chartDrawing">
    <cdr:from>
      <cdr:x>0.3604</cdr:x>
      <cdr:y>0.546</cdr:y>
    </cdr:from>
    <cdr:to>
      <cdr:x>0.49884</cdr:x>
      <cdr:y>0.64903</cdr:y>
    </cdr:to>
    <cdr:sp macro="" textlink="">
      <cdr:nvSpPr>
        <cdr:cNvPr id="14" name="TextBox 24">
          <a:extLst xmlns:a="http://schemas.openxmlformats.org/drawingml/2006/main">
            <a:ext uri="{FF2B5EF4-FFF2-40B4-BE49-F238E27FC236}">
              <a16:creationId xmlns:a16="http://schemas.microsoft.com/office/drawing/2014/main" id="{9E06F3ED-9410-4CB8-A5B8-6D48FAA9239B}"/>
            </a:ext>
          </a:extLst>
        </cdr:cNvPr>
        <cdr:cNvSpPr txBox="1"/>
      </cdr:nvSpPr>
      <cdr:spPr>
        <a:xfrm xmlns:a="http://schemas.openxmlformats.org/drawingml/2006/main">
          <a:off x="2393584" y="2314636"/>
          <a:ext cx="919444" cy="43678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100" dirty="0">
              <a:solidFill>
                <a:schemeClr val="accent6">
                  <a:lumMod val="75000"/>
                </a:schemeClr>
              </a:solidFill>
            </a:rPr>
            <a:t>APC 1.0% *</a:t>
          </a:r>
        </a:p>
        <a:p xmlns:a="http://schemas.openxmlformats.org/drawingml/2006/main">
          <a:pPr algn="ctr"/>
          <a:r>
            <a:rPr lang="en-CA" sz="1000" dirty="0">
              <a:solidFill>
                <a:schemeClr val="accent6">
                  <a:lumMod val="75000"/>
                </a:schemeClr>
              </a:solidFill>
            </a:rPr>
            <a:t>(1992</a:t>
          </a:r>
          <a:r>
            <a:rPr lang="en-CA" sz="1100">
              <a:solidFill>
                <a:schemeClr val="accent6">
                  <a:lumMod val="75000"/>
                </a:schemeClr>
              </a:solidFill>
              <a:effectLst/>
              <a:latin typeface="+mn-lt"/>
              <a:ea typeface="+mn-ea"/>
              <a:cs typeface="+mn-cs"/>
            </a:rPr>
            <a:t>–</a:t>
          </a:r>
          <a:r>
            <a:rPr lang="en-CA" sz="1000" dirty="0">
              <a:solidFill>
                <a:schemeClr val="accent6">
                  <a:lumMod val="75000"/>
                </a:schemeClr>
              </a:solidFill>
            </a:rPr>
            <a:t>2012)</a:t>
          </a:r>
        </a:p>
      </cdr:txBody>
    </cdr:sp>
  </cdr:relSizeAnchor>
  <cdr:relSizeAnchor xmlns:cdr="http://schemas.openxmlformats.org/drawingml/2006/chartDrawing">
    <cdr:from>
      <cdr:x>0.81052</cdr:x>
      <cdr:y>0.55686</cdr:y>
    </cdr:from>
    <cdr:to>
      <cdr:x>0.94939</cdr:x>
      <cdr:y>0.65619</cdr:y>
    </cdr:to>
    <cdr:sp macro="" textlink="">
      <cdr:nvSpPr>
        <cdr:cNvPr id="15" name="TextBox 24">
          <a:extLst xmlns:a="http://schemas.openxmlformats.org/drawingml/2006/main">
            <a:ext uri="{FF2B5EF4-FFF2-40B4-BE49-F238E27FC236}">
              <a16:creationId xmlns:a16="http://schemas.microsoft.com/office/drawing/2014/main" id="{9E06F3ED-9410-4CB8-A5B8-6D48FAA9239B}"/>
            </a:ext>
          </a:extLst>
        </cdr:cNvPr>
        <cdr:cNvSpPr txBox="1"/>
      </cdr:nvSpPr>
      <cdr:spPr>
        <a:xfrm xmlns:a="http://schemas.openxmlformats.org/drawingml/2006/main">
          <a:off x="5383040" y="2360674"/>
          <a:ext cx="922300" cy="4210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100" dirty="0">
              <a:solidFill>
                <a:schemeClr val="accent6">
                  <a:lumMod val="75000"/>
                </a:schemeClr>
              </a:solidFill>
            </a:rPr>
            <a:t>APC -1.9% *</a:t>
          </a:r>
        </a:p>
        <a:p xmlns:a="http://schemas.openxmlformats.org/drawingml/2006/main">
          <a:pPr algn="ctr"/>
          <a:r>
            <a:rPr lang="en-CA" sz="1000" dirty="0">
              <a:solidFill>
                <a:schemeClr val="accent6">
                  <a:lumMod val="75000"/>
                </a:schemeClr>
              </a:solidFill>
            </a:rPr>
            <a:t>(2012–2016)</a:t>
          </a:r>
        </a:p>
      </cdr:txBody>
    </cdr:sp>
  </cdr:relSizeAnchor>
  <cdr:relSizeAnchor xmlns:cdr="http://schemas.openxmlformats.org/drawingml/2006/chartDrawing">
    <cdr:from>
      <cdr:x>0.25135</cdr:x>
      <cdr:y>0.40121</cdr:y>
    </cdr:from>
    <cdr:to>
      <cdr:x>0.39095</cdr:x>
      <cdr:y>0.50054</cdr:y>
    </cdr:to>
    <cdr:sp macro="" textlink="">
      <cdr:nvSpPr>
        <cdr:cNvPr id="16" name="TextBox 24">
          <a:extLst xmlns:a="http://schemas.openxmlformats.org/drawingml/2006/main">
            <a:ext uri="{FF2B5EF4-FFF2-40B4-BE49-F238E27FC236}">
              <a16:creationId xmlns:a16="http://schemas.microsoft.com/office/drawing/2014/main" id="{9E06F3ED-9410-4CB8-A5B8-6D48FAA9239B}"/>
            </a:ext>
          </a:extLst>
        </cdr:cNvPr>
        <cdr:cNvSpPr txBox="1"/>
      </cdr:nvSpPr>
      <cdr:spPr>
        <a:xfrm xmlns:a="http://schemas.openxmlformats.org/drawingml/2006/main">
          <a:off x="1669332" y="1700834"/>
          <a:ext cx="927149" cy="4210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100" dirty="0">
              <a:solidFill>
                <a:srgbClr val="0070C0"/>
              </a:solidFill>
            </a:rPr>
            <a:t>APC -2.1% *</a:t>
          </a:r>
        </a:p>
        <a:p xmlns:a="http://schemas.openxmlformats.org/drawingml/2006/main">
          <a:pPr algn="ctr"/>
          <a:r>
            <a:rPr lang="en-CA" sz="1000" dirty="0">
              <a:solidFill>
                <a:srgbClr val="0070C0"/>
              </a:solidFill>
            </a:rPr>
            <a:t>(1992–2010)</a:t>
          </a:r>
        </a:p>
      </cdr:txBody>
    </cdr:sp>
  </cdr:relSizeAnchor>
  <cdr:relSizeAnchor xmlns:cdr="http://schemas.openxmlformats.org/drawingml/2006/chartDrawing">
    <cdr:from>
      <cdr:x>0.64952</cdr:x>
      <cdr:y>0.36863</cdr:y>
    </cdr:from>
    <cdr:to>
      <cdr:x>0.78912</cdr:x>
      <cdr:y>0.46796</cdr:y>
    </cdr:to>
    <cdr:sp macro="" textlink="">
      <cdr:nvSpPr>
        <cdr:cNvPr id="17" name="TextBox 24">
          <a:extLst xmlns:a="http://schemas.openxmlformats.org/drawingml/2006/main">
            <a:ext uri="{FF2B5EF4-FFF2-40B4-BE49-F238E27FC236}">
              <a16:creationId xmlns:a16="http://schemas.microsoft.com/office/drawing/2014/main" id="{9E06F3ED-9410-4CB8-A5B8-6D48FAA9239B}"/>
            </a:ext>
          </a:extLst>
        </cdr:cNvPr>
        <cdr:cNvSpPr txBox="1"/>
      </cdr:nvSpPr>
      <cdr:spPr>
        <a:xfrm xmlns:a="http://schemas.openxmlformats.org/drawingml/2006/main">
          <a:off x="4311731" y="1578402"/>
          <a:ext cx="926706" cy="42531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100" dirty="0">
              <a:solidFill>
                <a:srgbClr val="0070C0"/>
              </a:solidFill>
            </a:rPr>
            <a:t>APC -3.0% *</a:t>
          </a:r>
        </a:p>
        <a:p xmlns:a="http://schemas.openxmlformats.org/drawingml/2006/main">
          <a:pPr algn="ctr"/>
          <a:r>
            <a:rPr lang="en-CA" sz="1000" dirty="0">
              <a:solidFill>
                <a:srgbClr val="0070C0"/>
              </a:solidFill>
            </a:rPr>
            <a:t>(2010–2017)</a:t>
          </a:r>
        </a:p>
      </cdr:txBody>
    </cdr:sp>
  </cdr:relSizeAnchor>
  <cdr:relSizeAnchor xmlns:cdr="http://schemas.openxmlformats.org/drawingml/2006/chartDrawing">
    <cdr:from>
      <cdr:x>0.3314</cdr:x>
      <cdr:y>0.12066</cdr:y>
    </cdr:from>
    <cdr:to>
      <cdr:x>0.471</cdr:x>
      <cdr:y>0.21999</cdr:y>
    </cdr:to>
    <cdr:sp macro="" textlink="">
      <cdr:nvSpPr>
        <cdr:cNvPr id="18" name="TextBox 24">
          <a:extLst xmlns:a="http://schemas.openxmlformats.org/drawingml/2006/main">
            <a:ext uri="{FF2B5EF4-FFF2-40B4-BE49-F238E27FC236}">
              <a16:creationId xmlns:a16="http://schemas.microsoft.com/office/drawing/2014/main" id="{9E06F3ED-9410-4CB8-A5B8-6D48FAA9239B}"/>
            </a:ext>
          </a:extLst>
        </cdr:cNvPr>
        <cdr:cNvSpPr txBox="1"/>
      </cdr:nvSpPr>
      <cdr:spPr>
        <a:xfrm xmlns:a="http://schemas.openxmlformats.org/drawingml/2006/main">
          <a:off x="2200982" y="511509"/>
          <a:ext cx="927148" cy="4210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100" dirty="0">
              <a:solidFill>
                <a:schemeClr val="accent1"/>
              </a:solidFill>
            </a:rPr>
            <a:t>APC -2.2% *</a:t>
          </a:r>
        </a:p>
        <a:p xmlns:a="http://schemas.openxmlformats.org/drawingml/2006/main">
          <a:pPr algn="ctr"/>
          <a:r>
            <a:rPr lang="en-CA" sz="1000" dirty="0">
              <a:solidFill>
                <a:schemeClr val="accent1"/>
              </a:solidFill>
            </a:rPr>
            <a:t>(1992–2004)</a:t>
          </a:r>
        </a:p>
      </cdr:txBody>
    </cdr:sp>
  </cdr:relSizeAnchor>
  <cdr:relSizeAnchor xmlns:cdr="http://schemas.openxmlformats.org/drawingml/2006/chartDrawing">
    <cdr:from>
      <cdr:x>0.59938</cdr:x>
      <cdr:y>0.21116</cdr:y>
    </cdr:from>
    <cdr:to>
      <cdr:x>0.73898</cdr:x>
      <cdr:y>0.31049</cdr:y>
    </cdr:to>
    <cdr:sp macro="" textlink="">
      <cdr:nvSpPr>
        <cdr:cNvPr id="19" name="TextBox 24">
          <a:extLst xmlns:a="http://schemas.openxmlformats.org/drawingml/2006/main">
            <a:ext uri="{FF2B5EF4-FFF2-40B4-BE49-F238E27FC236}">
              <a16:creationId xmlns:a16="http://schemas.microsoft.com/office/drawing/2014/main" id="{9E06F3ED-9410-4CB8-A5B8-6D48FAA9239B}"/>
            </a:ext>
          </a:extLst>
        </cdr:cNvPr>
        <cdr:cNvSpPr txBox="1"/>
      </cdr:nvSpPr>
      <cdr:spPr>
        <a:xfrm xmlns:a="http://schemas.openxmlformats.org/drawingml/2006/main">
          <a:off x="3980761" y="895162"/>
          <a:ext cx="927149" cy="4210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100" dirty="0">
              <a:solidFill>
                <a:schemeClr val="accent1"/>
              </a:solidFill>
            </a:rPr>
            <a:t>APC -0.7% *</a:t>
          </a:r>
        </a:p>
        <a:p xmlns:a="http://schemas.openxmlformats.org/drawingml/2006/main">
          <a:pPr algn="ctr"/>
          <a:r>
            <a:rPr lang="en-CA" sz="1000" dirty="0">
              <a:solidFill>
                <a:schemeClr val="accent1"/>
              </a:solidFill>
            </a:rPr>
            <a:t>(2004–2012)</a:t>
          </a:r>
        </a:p>
      </cdr:txBody>
    </cdr:sp>
  </cdr:relSizeAnchor>
  <cdr:relSizeAnchor xmlns:cdr="http://schemas.openxmlformats.org/drawingml/2006/chartDrawing">
    <cdr:from>
      <cdr:x>0.843</cdr:x>
      <cdr:y>0.26003</cdr:y>
    </cdr:from>
    <cdr:to>
      <cdr:x>0.98187</cdr:x>
      <cdr:y>0.35936</cdr:y>
    </cdr:to>
    <cdr:sp macro="" textlink="">
      <cdr:nvSpPr>
        <cdr:cNvPr id="20" name="TextBox 24">
          <a:extLst xmlns:a="http://schemas.openxmlformats.org/drawingml/2006/main">
            <a:ext uri="{FF2B5EF4-FFF2-40B4-BE49-F238E27FC236}">
              <a16:creationId xmlns:a16="http://schemas.microsoft.com/office/drawing/2014/main" id="{9E06F3ED-9410-4CB8-A5B8-6D48FAA9239B}"/>
            </a:ext>
          </a:extLst>
        </cdr:cNvPr>
        <cdr:cNvSpPr txBox="1"/>
      </cdr:nvSpPr>
      <cdr:spPr>
        <a:xfrm xmlns:a="http://schemas.openxmlformats.org/drawingml/2006/main">
          <a:off x="5598755" y="1102335"/>
          <a:ext cx="922300" cy="4210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100" dirty="0">
              <a:solidFill>
                <a:schemeClr val="accent1"/>
              </a:solidFill>
            </a:rPr>
            <a:t>APC -4.0% *</a:t>
          </a:r>
        </a:p>
        <a:p xmlns:a="http://schemas.openxmlformats.org/drawingml/2006/main">
          <a:pPr algn="ctr"/>
          <a:r>
            <a:rPr lang="en-CA" sz="1000" dirty="0">
              <a:solidFill>
                <a:schemeClr val="accent1"/>
              </a:solidFill>
            </a:rPr>
            <a:t>(2012–2016)</a:t>
          </a:r>
        </a:p>
      </cdr:txBody>
    </cdr:sp>
  </cdr:relSizeAnchor>
  <cdr:relSizeAnchor xmlns:cdr="http://schemas.openxmlformats.org/drawingml/2006/chartDrawing">
    <cdr:from>
      <cdr:x>0.41725</cdr:x>
      <cdr:y>0.22383</cdr:y>
    </cdr:from>
    <cdr:to>
      <cdr:x>0.42273</cdr:x>
      <cdr:y>0.26818</cdr:y>
    </cdr:to>
    <cdr:sp macro="" textlink="">
      <cdr:nvSpPr>
        <cdr:cNvPr id="21" name="Down Arrow 20"/>
        <cdr:cNvSpPr/>
      </cdr:nvSpPr>
      <cdr:spPr>
        <a:xfrm xmlns:a="http://schemas.openxmlformats.org/drawingml/2006/main" rot="2040000" flipH="1">
          <a:off x="2740660" y="942340"/>
          <a:ext cx="35995" cy="186695"/>
        </a:xfrm>
        <a:prstGeom xmlns:a="http://schemas.openxmlformats.org/drawingml/2006/main" prst="downArrow">
          <a:avLst/>
        </a:prstGeom>
        <a:solidFill xmlns:a="http://schemas.openxmlformats.org/drawingml/2006/main">
          <a:schemeClr val="accent1"/>
        </a:solidFill>
        <a:ln xmlns:a="http://schemas.openxmlformats.org/drawingml/2006/main">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CA" sz="1100">
            <a:solidFill>
              <a:sysClr val="windowText" lastClr="000000"/>
            </a:solidFill>
          </a:endParaRPr>
        </a:p>
      </cdr:txBody>
    </cdr:sp>
  </cdr:relSizeAnchor>
  <cdr:relSizeAnchor xmlns:cdr="http://schemas.openxmlformats.org/drawingml/2006/chartDrawing">
    <cdr:from>
      <cdr:x>0.68871</cdr:x>
      <cdr:y>0.3089</cdr:y>
    </cdr:from>
    <cdr:to>
      <cdr:x>0.69419</cdr:x>
      <cdr:y>0.35324</cdr:y>
    </cdr:to>
    <cdr:sp macro="" textlink="">
      <cdr:nvSpPr>
        <cdr:cNvPr id="22" name="Down Arrow 21"/>
        <cdr:cNvSpPr/>
      </cdr:nvSpPr>
      <cdr:spPr>
        <a:xfrm xmlns:a="http://schemas.openxmlformats.org/drawingml/2006/main" rot="-2040000">
          <a:off x="4523740" y="1300480"/>
          <a:ext cx="35995" cy="186695"/>
        </a:xfrm>
        <a:prstGeom xmlns:a="http://schemas.openxmlformats.org/drawingml/2006/main" prst="downArrow">
          <a:avLst/>
        </a:prstGeom>
        <a:solidFill xmlns:a="http://schemas.openxmlformats.org/drawingml/2006/main">
          <a:schemeClr val="accent1"/>
        </a:solidFill>
        <a:ln xmlns:a="http://schemas.openxmlformats.org/drawingml/2006/main">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CA" sz="1100">
            <a:solidFill>
              <a:sysClr val="windowText" lastClr="000000"/>
            </a:solidFill>
          </a:endParaRPr>
        </a:p>
      </cdr:txBody>
    </cdr:sp>
  </cdr:relSizeAnchor>
  <cdr:relSizeAnchor xmlns:cdr="http://schemas.openxmlformats.org/drawingml/2006/chartDrawing">
    <cdr:from>
      <cdr:x>0.92073</cdr:x>
      <cdr:y>0.3632</cdr:y>
    </cdr:from>
    <cdr:to>
      <cdr:x>0.92621</cdr:x>
      <cdr:y>0.40754</cdr:y>
    </cdr:to>
    <cdr:sp macro="" textlink="">
      <cdr:nvSpPr>
        <cdr:cNvPr id="23" name="Down Arrow 22"/>
        <cdr:cNvSpPr/>
      </cdr:nvSpPr>
      <cdr:spPr>
        <a:xfrm xmlns:a="http://schemas.openxmlformats.org/drawingml/2006/main" rot="2040000" flipH="1">
          <a:off x="6047739" y="1529081"/>
          <a:ext cx="35995" cy="186695"/>
        </a:xfrm>
        <a:prstGeom xmlns:a="http://schemas.openxmlformats.org/drawingml/2006/main" prst="downArrow">
          <a:avLst/>
        </a:prstGeom>
        <a:solidFill xmlns:a="http://schemas.openxmlformats.org/drawingml/2006/main">
          <a:schemeClr val="accent1"/>
        </a:solidFill>
        <a:ln xmlns:a="http://schemas.openxmlformats.org/drawingml/2006/main">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CA" sz="1100">
            <a:solidFill>
              <a:sysClr val="windowText" lastClr="000000"/>
            </a:solidFill>
          </a:endParaRPr>
        </a:p>
      </cdr:txBody>
    </cdr:sp>
  </cdr:relSizeAnchor>
  <cdr:relSizeAnchor xmlns:cdr="http://schemas.openxmlformats.org/drawingml/2006/chartDrawing">
    <cdr:from>
      <cdr:x>0.74704</cdr:x>
      <cdr:y>0.45904</cdr:y>
    </cdr:from>
    <cdr:to>
      <cdr:x>0.75252</cdr:x>
      <cdr:y>0.50338</cdr:y>
    </cdr:to>
    <cdr:sp macro="" textlink="">
      <cdr:nvSpPr>
        <cdr:cNvPr id="24" name="Down Arrow 23"/>
        <cdr:cNvSpPr/>
      </cdr:nvSpPr>
      <cdr:spPr>
        <a:xfrm xmlns:a="http://schemas.openxmlformats.org/drawingml/2006/main" rot="-2040000">
          <a:off x="4959035" y="1965515"/>
          <a:ext cx="36378" cy="189855"/>
        </a:xfrm>
        <a:prstGeom xmlns:a="http://schemas.openxmlformats.org/drawingml/2006/main" prst="down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CA" sz="1100">
            <a:solidFill>
              <a:sysClr val="windowText" lastClr="000000"/>
            </a:solidFill>
          </a:endParaRPr>
        </a:p>
      </cdr:txBody>
    </cdr:sp>
  </cdr:relSizeAnchor>
  <cdr:relSizeAnchor xmlns:cdr="http://schemas.openxmlformats.org/drawingml/2006/chartDrawing">
    <cdr:from>
      <cdr:x>0.34532</cdr:x>
      <cdr:y>0.35777</cdr:y>
    </cdr:from>
    <cdr:to>
      <cdr:x>0.3508</cdr:x>
      <cdr:y>0.40211</cdr:y>
    </cdr:to>
    <cdr:sp macro="" textlink="">
      <cdr:nvSpPr>
        <cdr:cNvPr id="25" name="Down Arrow 24"/>
        <cdr:cNvSpPr/>
      </cdr:nvSpPr>
      <cdr:spPr>
        <a:xfrm xmlns:a="http://schemas.openxmlformats.org/drawingml/2006/main" rot="2040000" flipV="1">
          <a:off x="2268220" y="1506220"/>
          <a:ext cx="35995" cy="186695"/>
        </a:xfrm>
        <a:prstGeom xmlns:a="http://schemas.openxmlformats.org/drawingml/2006/main" prst="down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CA" sz="1100">
            <a:solidFill>
              <a:sysClr val="windowText" lastClr="000000"/>
            </a:solidFill>
          </a:endParaRPr>
        </a:p>
      </cdr:txBody>
    </cdr:sp>
  </cdr:relSizeAnchor>
  <cdr:relSizeAnchor xmlns:cdr="http://schemas.openxmlformats.org/drawingml/2006/chartDrawing">
    <cdr:from>
      <cdr:x>0.88592</cdr:x>
      <cdr:y>0.52428</cdr:y>
    </cdr:from>
    <cdr:to>
      <cdr:x>0.8914</cdr:x>
      <cdr:y>0.56863</cdr:y>
    </cdr:to>
    <cdr:sp macro="" textlink="">
      <cdr:nvSpPr>
        <cdr:cNvPr id="26" name="Down Arrow 25"/>
        <cdr:cNvSpPr/>
      </cdr:nvSpPr>
      <cdr:spPr>
        <a:xfrm xmlns:a="http://schemas.openxmlformats.org/drawingml/2006/main" rot="2040000" flipV="1">
          <a:off x="5819140" y="2207259"/>
          <a:ext cx="35995" cy="186695"/>
        </a:xfrm>
        <a:prstGeom xmlns:a="http://schemas.openxmlformats.org/drawingml/2006/main" prst="downArrow">
          <a:avLst/>
        </a:prstGeom>
        <a:solidFill xmlns:a="http://schemas.openxmlformats.org/drawingml/2006/main">
          <a:schemeClr val="accent6">
            <a:lumMod val="75000"/>
          </a:schemeClr>
        </a:solidFill>
        <a:ln xmlns:a="http://schemas.openxmlformats.org/drawingml/2006/main">
          <a:solidFill>
            <a:schemeClr val="accent6">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CA" sz="1100">
            <a:solidFill>
              <a:sysClr val="windowText" lastClr="000000"/>
            </a:solidFill>
          </a:endParaRPr>
        </a:p>
      </cdr:txBody>
    </cdr:sp>
  </cdr:relSizeAnchor>
  <cdr:relSizeAnchor xmlns:cdr="http://schemas.openxmlformats.org/drawingml/2006/chartDrawing">
    <cdr:from>
      <cdr:x>0.49613</cdr:x>
      <cdr:y>0.5641</cdr:y>
    </cdr:from>
    <cdr:to>
      <cdr:x>0.50161</cdr:x>
      <cdr:y>0.60845</cdr:y>
    </cdr:to>
    <cdr:sp macro="" textlink="">
      <cdr:nvSpPr>
        <cdr:cNvPr id="27" name="Down Arrow 26"/>
        <cdr:cNvSpPr/>
      </cdr:nvSpPr>
      <cdr:spPr>
        <a:xfrm xmlns:a="http://schemas.openxmlformats.org/drawingml/2006/main" rot="2040000" flipV="1">
          <a:off x="3258821" y="2374899"/>
          <a:ext cx="35995" cy="186695"/>
        </a:xfrm>
        <a:prstGeom xmlns:a="http://schemas.openxmlformats.org/drawingml/2006/main" prst="downArrow">
          <a:avLst/>
        </a:prstGeom>
        <a:solidFill xmlns:a="http://schemas.openxmlformats.org/drawingml/2006/main">
          <a:schemeClr val="accent6">
            <a:lumMod val="75000"/>
          </a:schemeClr>
        </a:solidFill>
        <a:ln xmlns:a="http://schemas.openxmlformats.org/drawingml/2006/main">
          <a:solidFill>
            <a:schemeClr val="accent6">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CA" sz="1100">
            <a:solidFill>
              <a:sysClr val="windowText" lastClr="000000"/>
            </a:solidFill>
          </a:endParaRPr>
        </a:p>
      </cdr:txBody>
    </cdr:sp>
  </cdr:relSizeAnchor>
  <cdr:relSizeAnchor xmlns:cdr="http://schemas.openxmlformats.org/drawingml/2006/chartDrawing">
    <cdr:from>
      <cdr:x>0.49033</cdr:x>
      <cdr:y>0.67632</cdr:y>
    </cdr:from>
    <cdr:to>
      <cdr:x>0.49581</cdr:x>
      <cdr:y>0.72066</cdr:y>
    </cdr:to>
    <cdr:sp macro="" textlink="">
      <cdr:nvSpPr>
        <cdr:cNvPr id="28" name="Down Arrow 27"/>
        <cdr:cNvSpPr/>
      </cdr:nvSpPr>
      <cdr:spPr>
        <a:xfrm xmlns:a="http://schemas.openxmlformats.org/drawingml/2006/main" rot="2040000" flipV="1">
          <a:off x="3220720" y="2847340"/>
          <a:ext cx="35995" cy="186695"/>
        </a:xfrm>
        <a:prstGeom xmlns:a="http://schemas.openxmlformats.org/drawingml/2006/main" prst="downArrow">
          <a:avLst/>
        </a:prstGeom>
        <a:solidFill xmlns:a="http://schemas.openxmlformats.org/drawingml/2006/main">
          <a:schemeClr val="accent6"/>
        </a:solidFill>
        <a:ln xmlns:a="http://schemas.openxmlformats.org/drawingml/2006/main">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CA" sz="1100">
            <a:solidFill>
              <a:sysClr val="windowText" lastClr="000000"/>
            </a:solidFill>
          </a:endParaRPr>
        </a:p>
      </cdr:txBody>
    </cdr:sp>
  </cdr:relSizeAnchor>
  <cdr:relSizeAnchor xmlns:cdr="http://schemas.openxmlformats.org/drawingml/2006/chartDrawing">
    <cdr:from>
      <cdr:x>0.73859</cdr:x>
      <cdr:y>0.6727</cdr:y>
    </cdr:from>
    <cdr:to>
      <cdr:x>0.74407</cdr:x>
      <cdr:y>0.71704</cdr:y>
    </cdr:to>
    <cdr:sp macro="" textlink="">
      <cdr:nvSpPr>
        <cdr:cNvPr id="29" name="Down Arrow 28"/>
        <cdr:cNvSpPr/>
      </cdr:nvSpPr>
      <cdr:spPr>
        <a:xfrm xmlns:a="http://schemas.openxmlformats.org/drawingml/2006/main" rot="19560000" flipH="1" flipV="1">
          <a:off x="4851400" y="2832100"/>
          <a:ext cx="35995" cy="186695"/>
        </a:xfrm>
        <a:prstGeom xmlns:a="http://schemas.openxmlformats.org/drawingml/2006/main" prst="downArrow">
          <a:avLst/>
        </a:prstGeom>
        <a:solidFill xmlns:a="http://schemas.openxmlformats.org/drawingml/2006/main">
          <a:schemeClr val="accent6"/>
        </a:solidFill>
        <a:ln xmlns:a="http://schemas.openxmlformats.org/drawingml/2006/main">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CA" sz="1100">
            <a:solidFill>
              <a:sysClr val="windowText" lastClr="000000"/>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341630</xdr:colOff>
      <xdr:row>1</xdr:row>
      <xdr:rowOff>146050</xdr:rowOff>
    </xdr:from>
    <xdr:to>
      <xdr:col>17</xdr:col>
      <xdr:colOff>284480</xdr:colOff>
      <xdr:row>19</xdr:row>
      <xdr:rowOff>140970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127000</xdr:colOff>
      <xdr:row>2</xdr:row>
      <xdr:rowOff>0</xdr:rowOff>
    </xdr:from>
    <xdr:to>
      <xdr:col>26</xdr:col>
      <xdr:colOff>127000</xdr:colOff>
      <xdr:row>21</xdr:row>
      <xdr:rowOff>26670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127000</xdr:colOff>
      <xdr:row>22</xdr:row>
      <xdr:rowOff>0</xdr:rowOff>
    </xdr:from>
    <xdr:to>
      <xdr:col>26</xdr:col>
      <xdr:colOff>127000</xdr:colOff>
      <xdr:row>41</xdr:row>
      <xdr:rowOff>26670</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127000</xdr:colOff>
      <xdr:row>42</xdr:row>
      <xdr:rowOff>0</xdr:rowOff>
    </xdr:from>
    <xdr:to>
      <xdr:col>26</xdr:col>
      <xdr:colOff>127000</xdr:colOff>
      <xdr:row>61</xdr:row>
      <xdr:rowOff>26670</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127000</xdr:colOff>
      <xdr:row>62</xdr:row>
      <xdr:rowOff>0</xdr:rowOff>
    </xdr:from>
    <xdr:to>
      <xdr:col>26</xdr:col>
      <xdr:colOff>127000</xdr:colOff>
      <xdr:row>81</xdr:row>
      <xdr:rowOff>26670</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127000</xdr:colOff>
      <xdr:row>82</xdr:row>
      <xdr:rowOff>0</xdr:rowOff>
    </xdr:from>
    <xdr:to>
      <xdr:col>26</xdr:col>
      <xdr:colOff>127000</xdr:colOff>
      <xdr:row>101</xdr:row>
      <xdr:rowOff>26670</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127000</xdr:colOff>
      <xdr:row>102</xdr:row>
      <xdr:rowOff>0</xdr:rowOff>
    </xdr:from>
    <xdr:to>
      <xdr:col>26</xdr:col>
      <xdr:colOff>127000</xdr:colOff>
      <xdr:row>121</xdr:row>
      <xdr:rowOff>26670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127000</xdr:colOff>
      <xdr:row>123</xdr:row>
      <xdr:rowOff>0</xdr:rowOff>
    </xdr:from>
    <xdr:to>
      <xdr:col>26</xdr:col>
      <xdr:colOff>127000</xdr:colOff>
      <xdr:row>142</xdr:row>
      <xdr:rowOff>26670</xdr:rowOff>
    </xdr:to>
    <xdr:graphicFrame macro="">
      <xdr:nvGraphicFramePr>
        <xdr:cNvPr id="9" name="Chart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ccsonline.sharepoint.com/sites/Prj/ci_projects/stats2020/2020%20Special%20report/3_copyedit/3_post-copyedit/tables-figures_for-graphi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inc"/>
      <sheetName val="T2_mort"/>
      <sheetName val="F1_IM-age"/>
      <sheetName val="F2_IM-geo"/>
      <sheetName val="F3_hist-sex"/>
      <sheetName val="T3_stage"/>
      <sheetName val="F4_stageXsex "/>
      <sheetName val="F5_histXstage"/>
      <sheetName val="F6_IM-trends"/>
      <sheetName val="F7_hist-trends"/>
      <sheetName val="T4_inc-trends-age"/>
      <sheetName val="T5_Inc-trends-geo"/>
      <sheetName val="F8_hist-trends-sex"/>
      <sheetName val="view-data_hist-trends"/>
      <sheetName val="T6_surv-sex"/>
      <sheetName val="F9_surv-hist-age"/>
      <sheetName val="F10_surv-hist-sex"/>
      <sheetName val="F11_surv-stage-sex"/>
      <sheetName val="T7_prev"/>
      <sheetName val="F12_prev-sex-duration"/>
      <sheetName val="T8_prev-geo"/>
      <sheetName val="BoxC"/>
      <sheetName val="F_D1"/>
      <sheetName val="F_D2"/>
      <sheetName val="ST_M-trends-age"/>
      <sheetName val="ST_M-trends-geo"/>
      <sheetName val="ST_CCHS"/>
      <sheetName val="Crude prov surv"/>
    </sheetNames>
    <sheetDataSet>
      <sheetData sheetId="0"/>
      <sheetData sheetId="1"/>
      <sheetData sheetId="2"/>
      <sheetData sheetId="3"/>
      <sheetData sheetId="4">
        <row r="3">
          <cell r="B3" t="str">
            <v>Both sexes</v>
          </cell>
          <cell r="C3" t="str">
            <v>Males</v>
          </cell>
          <cell r="D3" t="str">
            <v>Females</v>
          </cell>
        </row>
        <row r="4">
          <cell r="A4" t="str">
            <v xml:space="preserve">   Adenocarcinoma</v>
          </cell>
          <cell r="B4">
            <v>0.47980484189723338</v>
          </cell>
          <cell r="C4">
            <v>0.42937438905180841</v>
          </cell>
          <cell r="D4">
            <v>0.53127731302284931</v>
          </cell>
        </row>
        <row r="5">
          <cell r="A5" t="str">
            <v xml:space="preserve">   Squamous cell carcinoma</v>
          </cell>
          <cell r="B5">
            <v>0.19614624505928849</v>
          </cell>
          <cell r="C5">
            <v>0.24364613880742914</v>
          </cell>
          <cell r="D5">
            <v>0.14758396803595958</v>
          </cell>
        </row>
        <row r="6">
          <cell r="A6" t="str">
            <v xml:space="preserve">   Large cell carcinoma</v>
          </cell>
          <cell r="B6">
            <v>8.1521739130434763E-3</v>
          </cell>
          <cell r="C6">
            <v>9.1642228739002938E-3</v>
          </cell>
          <cell r="D6">
            <v>7.1169933824447498E-3</v>
          </cell>
        </row>
        <row r="7">
          <cell r="A7" t="str">
            <v xml:space="preserve">   Non-small cell carcinoma NOS</v>
          </cell>
          <cell r="B7">
            <v>0.19528162055335965</v>
          </cell>
          <cell r="C7">
            <v>0.19880254154447705</v>
          </cell>
          <cell r="D7">
            <v>0.19165938319390685</v>
          </cell>
        </row>
        <row r="8">
          <cell r="A8" t="str">
            <v xml:space="preserve">   Small cell carcinoma</v>
          </cell>
          <cell r="B8">
            <v>0.12061511857707508</v>
          </cell>
          <cell r="C8">
            <v>0.11901270772238515</v>
          </cell>
          <cell r="D8">
            <v>0.12236234236483956</v>
          </cell>
        </row>
        <row r="9">
          <cell r="A9"/>
          <cell r="B9"/>
          <cell r="C9"/>
          <cell r="D9"/>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drawing" Target="../drawings/drawing8.xml"/><Relationship Id="rId4"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drawing" Target="../drawings/drawing12.xml"/><Relationship Id="rId4" Type="http://schemas.openxmlformats.org/officeDocument/2006/relationships/printerSettings" Target="../printerSettings/printerSettings4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5" Type="http://schemas.openxmlformats.org/officeDocument/2006/relationships/drawing" Target="../drawings/drawing13.xml"/><Relationship Id="rId4" Type="http://schemas.openxmlformats.org/officeDocument/2006/relationships/printerSettings" Target="../printerSettings/printerSettings51.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5" Type="http://schemas.openxmlformats.org/officeDocument/2006/relationships/drawing" Target="../drawings/drawing14.xml"/><Relationship Id="rId4" Type="http://schemas.openxmlformats.org/officeDocument/2006/relationships/printerSettings" Target="../printerSettings/printerSettings5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1.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2.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3.xml"/><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drawing" Target="../drawings/drawing4.xml"/><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74F02-2F54-4E92-ABB2-412CA1A3FC4D}">
  <dimension ref="A1:M5"/>
  <sheetViews>
    <sheetView workbookViewId="0">
      <selection activeCell="K15" sqref="K15"/>
    </sheetView>
  </sheetViews>
  <sheetFormatPr defaultRowHeight="15" x14ac:dyDescent="0.25"/>
  <sheetData>
    <row r="1" spans="1:13" ht="30" customHeight="1" x14ac:dyDescent="0.25">
      <c r="A1" s="329" t="s">
        <v>1024</v>
      </c>
      <c r="B1" s="329"/>
      <c r="C1" s="329"/>
      <c r="D1" s="329"/>
      <c r="E1" s="329"/>
      <c r="F1" s="329"/>
      <c r="G1" s="329"/>
      <c r="H1" s="329"/>
      <c r="I1" s="329"/>
      <c r="J1" s="329"/>
      <c r="K1" s="329"/>
      <c r="L1" s="329"/>
      <c r="M1" s="329"/>
    </row>
    <row r="2" spans="1:13" x14ac:dyDescent="0.25">
      <c r="A2" s="330" t="s">
        <v>1025</v>
      </c>
      <c r="B2" s="330"/>
      <c r="C2" s="330"/>
      <c r="D2" s="330"/>
      <c r="E2" s="330"/>
      <c r="F2" s="330"/>
      <c r="G2" s="330"/>
      <c r="H2" s="330"/>
      <c r="I2" s="330"/>
      <c r="J2" s="330"/>
      <c r="K2" s="330"/>
      <c r="L2" s="330"/>
      <c r="M2" s="330"/>
    </row>
    <row r="3" spans="1:13" x14ac:dyDescent="0.25">
      <c r="A3" s="283" t="s">
        <v>1026</v>
      </c>
    </row>
    <row r="4" spans="1:13" x14ac:dyDescent="0.25">
      <c r="A4" s="283" t="s">
        <v>1027</v>
      </c>
    </row>
    <row r="5" spans="1:13" ht="28.9" customHeight="1" x14ac:dyDescent="0.25">
      <c r="A5" s="329" t="s">
        <v>1028</v>
      </c>
      <c r="B5" s="329"/>
      <c r="C5" s="329"/>
      <c r="D5" s="329"/>
      <c r="E5" s="329"/>
      <c r="F5" s="329"/>
      <c r="G5" s="329"/>
      <c r="H5" s="329"/>
      <c r="I5" s="329"/>
      <c r="J5" s="329"/>
      <c r="K5" s="329"/>
      <c r="L5" s="329"/>
      <c r="M5" s="329"/>
    </row>
  </sheetData>
  <mergeCells count="3">
    <mergeCell ref="A1:M1"/>
    <mergeCell ref="A2:M2"/>
    <mergeCell ref="A5:M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79"/>
  <sheetViews>
    <sheetView zoomScale="90" zoomScaleNormal="90" workbookViewId="0">
      <selection activeCell="S21" sqref="S21"/>
    </sheetView>
  </sheetViews>
  <sheetFormatPr defaultRowHeight="15" x14ac:dyDescent="0.25"/>
  <cols>
    <col min="1" max="4" width="8.5703125" style="197" customWidth="1"/>
    <col min="5" max="5" width="8.5703125" style="28"/>
  </cols>
  <sheetData>
    <row r="1" spans="1:24" ht="18.75" x14ac:dyDescent="0.25">
      <c r="A1" s="197" t="s">
        <v>217</v>
      </c>
      <c r="B1" s="197" t="s">
        <v>218</v>
      </c>
      <c r="C1" s="197" t="s">
        <v>219</v>
      </c>
      <c r="D1" s="197" t="s">
        <v>220</v>
      </c>
      <c r="G1" s="264" t="s">
        <v>710</v>
      </c>
    </row>
    <row r="2" spans="1:24" x14ac:dyDescent="0.25">
      <c r="A2" s="197">
        <v>1992</v>
      </c>
      <c r="B2" s="197">
        <v>0</v>
      </c>
      <c r="C2" s="197">
        <v>62.378030500000001</v>
      </c>
      <c r="D2" s="197">
        <v>76.493140499999996</v>
      </c>
      <c r="F2" s="28"/>
      <c r="G2" s="28"/>
      <c r="H2" s="28"/>
      <c r="I2" s="28"/>
      <c r="J2" s="28"/>
      <c r="K2" s="28"/>
      <c r="L2" s="28"/>
      <c r="M2" s="28"/>
      <c r="N2" s="28"/>
    </row>
    <row r="3" spans="1:24" x14ac:dyDescent="0.25">
      <c r="A3" s="197">
        <v>1993</v>
      </c>
      <c r="B3" s="197">
        <v>0</v>
      </c>
      <c r="C3" s="197">
        <v>63.134737000000001</v>
      </c>
      <c r="D3" s="214">
        <v>76.308740499999999</v>
      </c>
      <c r="F3" s="28"/>
      <c r="G3" s="28"/>
      <c r="H3" s="28"/>
      <c r="I3" s="28"/>
      <c r="J3" s="28"/>
      <c r="K3" s="28"/>
      <c r="L3" s="28"/>
      <c r="M3" s="28"/>
      <c r="N3" s="28"/>
    </row>
    <row r="4" spans="1:24" x14ac:dyDescent="0.25">
      <c r="A4" s="197">
        <v>1994</v>
      </c>
      <c r="B4" s="197">
        <v>0</v>
      </c>
      <c r="C4" s="197">
        <v>62.335764300000001</v>
      </c>
      <c r="D4" s="197">
        <v>72.843082999999993</v>
      </c>
      <c r="F4" s="28"/>
      <c r="G4" s="28"/>
      <c r="H4" s="28"/>
      <c r="I4" s="28"/>
      <c r="J4" s="28"/>
      <c r="K4" s="28"/>
      <c r="L4" s="28"/>
      <c r="M4" s="28"/>
      <c r="N4" s="28"/>
      <c r="S4" s="47"/>
    </row>
    <row r="5" spans="1:24" x14ac:dyDescent="0.25">
      <c r="A5" s="197">
        <v>1995</v>
      </c>
      <c r="B5" s="197">
        <v>0</v>
      </c>
      <c r="C5" s="197">
        <v>60.800891200000002</v>
      </c>
      <c r="D5" s="197">
        <v>73.623766799999999</v>
      </c>
      <c r="F5" s="28"/>
      <c r="G5" s="28"/>
      <c r="H5" s="28"/>
      <c r="I5" s="28"/>
      <c r="J5" s="28"/>
      <c r="K5" s="28"/>
      <c r="L5" s="28"/>
      <c r="M5" s="28"/>
      <c r="N5" s="28"/>
    </row>
    <row r="6" spans="1:24" x14ac:dyDescent="0.25">
      <c r="A6" s="197">
        <v>1996</v>
      </c>
      <c r="B6" s="197">
        <v>0</v>
      </c>
      <c r="C6" s="197">
        <v>61.421665599999997</v>
      </c>
      <c r="D6" s="197">
        <v>73.234007599999998</v>
      </c>
      <c r="F6" s="28"/>
      <c r="G6" s="28"/>
      <c r="H6" s="28"/>
      <c r="I6" s="28"/>
      <c r="J6" s="28"/>
      <c r="K6" s="28"/>
      <c r="L6" s="28"/>
      <c r="M6" s="28"/>
      <c r="N6" s="28"/>
      <c r="S6" s="257"/>
      <c r="T6" s="162"/>
    </row>
    <row r="7" spans="1:24" x14ac:dyDescent="0.25">
      <c r="A7" s="197">
        <v>1997</v>
      </c>
      <c r="B7" s="197">
        <v>0</v>
      </c>
      <c r="C7" s="197">
        <v>58.499838099999998</v>
      </c>
      <c r="D7" s="197">
        <v>71.336911200000003</v>
      </c>
      <c r="F7" s="28"/>
      <c r="G7" s="28"/>
      <c r="H7" s="28"/>
      <c r="I7" s="28"/>
      <c r="J7" s="28"/>
      <c r="K7" s="28"/>
      <c r="L7" s="28"/>
      <c r="M7" s="28"/>
      <c r="N7" s="28"/>
      <c r="T7" s="162"/>
      <c r="U7" s="51"/>
      <c r="V7" s="51"/>
      <c r="W7" s="51"/>
      <c r="X7" s="51"/>
    </row>
    <row r="8" spans="1:24" x14ac:dyDescent="0.25">
      <c r="A8" s="197">
        <v>1998</v>
      </c>
      <c r="B8" s="197">
        <v>0</v>
      </c>
      <c r="C8" s="197">
        <v>60.335043200000001</v>
      </c>
      <c r="D8" s="197">
        <v>73.055591000000007</v>
      </c>
      <c r="F8" s="28"/>
      <c r="G8" s="28"/>
      <c r="H8" s="28"/>
      <c r="I8" s="28"/>
      <c r="J8" s="28"/>
      <c r="K8" s="28"/>
      <c r="L8" s="28"/>
      <c r="M8" s="28"/>
      <c r="N8" s="28"/>
      <c r="T8" s="162"/>
      <c r="U8" s="51"/>
      <c r="V8" s="51"/>
      <c r="W8" s="51"/>
      <c r="X8" s="51"/>
    </row>
    <row r="9" spans="1:24" x14ac:dyDescent="0.25">
      <c r="A9" s="197">
        <v>1999</v>
      </c>
      <c r="B9" s="197">
        <v>0</v>
      </c>
      <c r="C9" s="197">
        <v>61.803481699999999</v>
      </c>
      <c r="D9" s="197">
        <v>72.712040999999999</v>
      </c>
      <c r="F9" s="28"/>
      <c r="G9" s="28"/>
      <c r="H9" s="28"/>
      <c r="I9" s="28"/>
      <c r="J9" s="28"/>
      <c r="K9" s="28"/>
      <c r="L9" s="28"/>
      <c r="M9" s="28"/>
      <c r="N9" s="28"/>
      <c r="T9" s="162"/>
      <c r="U9" s="51"/>
      <c r="V9" s="51"/>
      <c r="W9" s="51"/>
      <c r="X9" s="51"/>
    </row>
    <row r="10" spans="1:24" x14ac:dyDescent="0.25">
      <c r="A10" s="197">
        <v>2000</v>
      </c>
      <c r="B10" s="197">
        <v>0</v>
      </c>
      <c r="C10" s="197">
        <v>58.651396800000001</v>
      </c>
      <c r="D10" s="197">
        <v>71.293230500000007</v>
      </c>
      <c r="F10" s="28"/>
      <c r="G10" s="28"/>
      <c r="H10" s="28"/>
      <c r="I10" s="28"/>
      <c r="J10" s="28"/>
      <c r="K10" s="28"/>
      <c r="L10" s="28"/>
      <c r="M10" s="28"/>
      <c r="N10" s="28"/>
      <c r="T10" s="162"/>
      <c r="U10" s="51"/>
      <c r="V10" s="51"/>
      <c r="W10" s="51"/>
      <c r="X10" s="51"/>
    </row>
    <row r="11" spans="1:24" x14ac:dyDescent="0.25">
      <c r="A11" s="197">
        <v>2001</v>
      </c>
      <c r="B11" s="197">
        <v>0</v>
      </c>
      <c r="C11" s="197">
        <v>58.434614199999999</v>
      </c>
      <c r="D11" s="197">
        <v>70.767005299999994</v>
      </c>
      <c r="F11" s="28"/>
      <c r="G11" s="28"/>
      <c r="H11" s="28"/>
      <c r="I11" s="28"/>
      <c r="J11" s="28"/>
      <c r="K11" s="28"/>
      <c r="L11" s="28"/>
      <c r="M11" s="28"/>
      <c r="N11" s="28"/>
      <c r="T11" s="162"/>
      <c r="U11" s="51"/>
      <c r="V11" s="51"/>
      <c r="W11" s="51"/>
      <c r="X11" s="51"/>
    </row>
    <row r="12" spans="1:24" x14ac:dyDescent="0.25">
      <c r="A12" s="197">
        <v>2002</v>
      </c>
      <c r="B12" s="197">
        <v>0</v>
      </c>
      <c r="C12" s="197">
        <v>58.0765812</v>
      </c>
      <c r="D12" s="197">
        <v>69.597986399999996</v>
      </c>
      <c r="F12" s="28"/>
      <c r="G12" s="28"/>
      <c r="H12" s="28"/>
      <c r="I12" s="28"/>
      <c r="J12" s="28"/>
      <c r="K12" s="28"/>
      <c r="L12" s="28"/>
      <c r="M12" s="28"/>
      <c r="N12" s="28"/>
      <c r="T12" s="162"/>
      <c r="U12" s="51"/>
      <c r="V12" s="51"/>
      <c r="W12" s="51"/>
      <c r="X12" s="51"/>
    </row>
    <row r="13" spans="1:24" x14ac:dyDescent="0.25">
      <c r="A13" s="197">
        <v>2003</v>
      </c>
      <c r="B13" s="197">
        <v>0</v>
      </c>
      <c r="C13" s="197">
        <v>57.400755699999998</v>
      </c>
      <c r="D13" s="197">
        <v>68.391470799999993</v>
      </c>
      <c r="F13" s="28"/>
      <c r="G13" s="28"/>
      <c r="H13" s="28"/>
      <c r="I13" s="28"/>
      <c r="J13" s="28"/>
      <c r="K13" s="28"/>
      <c r="L13" s="28"/>
      <c r="M13" s="28"/>
      <c r="N13" s="28"/>
      <c r="R13" s="47"/>
      <c r="T13" s="162"/>
      <c r="U13" s="51"/>
      <c r="V13" s="51"/>
      <c r="W13" s="51"/>
      <c r="X13" s="51"/>
    </row>
    <row r="14" spans="1:24" x14ac:dyDescent="0.25">
      <c r="A14" s="197">
        <v>2004</v>
      </c>
      <c r="B14" s="197">
        <v>0</v>
      </c>
      <c r="C14" s="197">
        <v>56.631007799999999</v>
      </c>
      <c r="D14" s="197">
        <v>68.878346300000004</v>
      </c>
      <c r="F14" s="28"/>
      <c r="G14" s="28"/>
      <c r="H14" s="28"/>
      <c r="I14" s="28"/>
      <c r="J14" s="28"/>
      <c r="K14" s="28"/>
      <c r="L14" s="28"/>
      <c r="M14" s="28"/>
      <c r="N14" s="28"/>
      <c r="T14" s="162"/>
      <c r="U14" s="51"/>
      <c r="V14" s="51"/>
      <c r="W14" s="51"/>
      <c r="X14" s="51"/>
    </row>
    <row r="15" spans="1:24" x14ac:dyDescent="0.25">
      <c r="A15" s="197">
        <v>2005</v>
      </c>
      <c r="B15" s="197">
        <v>0</v>
      </c>
      <c r="C15" s="197">
        <v>56.886218900000003</v>
      </c>
      <c r="D15" s="197">
        <v>69.955562999999998</v>
      </c>
      <c r="F15" s="28"/>
      <c r="G15" s="28"/>
      <c r="H15" s="28"/>
      <c r="I15" s="28"/>
      <c r="J15" s="28"/>
      <c r="K15" s="28"/>
      <c r="L15" s="28"/>
      <c r="M15" s="28"/>
      <c r="N15" s="28"/>
      <c r="T15" s="162"/>
      <c r="U15" s="51"/>
      <c r="V15" s="51"/>
      <c r="W15" s="51"/>
      <c r="X15" s="51"/>
    </row>
    <row r="16" spans="1:24" x14ac:dyDescent="0.25">
      <c r="A16" s="197">
        <v>2006</v>
      </c>
      <c r="B16" s="197">
        <v>0</v>
      </c>
      <c r="C16" s="197">
        <v>56.475784900000001</v>
      </c>
      <c r="D16" s="197">
        <v>69.385818299999997</v>
      </c>
      <c r="F16" s="28"/>
      <c r="G16" s="28"/>
      <c r="H16" s="28"/>
      <c r="I16" s="28"/>
      <c r="J16" s="28"/>
      <c r="K16" s="28"/>
      <c r="L16" s="28"/>
      <c r="M16" s="28"/>
      <c r="N16" s="28"/>
      <c r="S16" s="282"/>
      <c r="T16" s="162"/>
      <c r="U16" s="51"/>
      <c r="V16" s="51"/>
      <c r="W16" s="51"/>
      <c r="X16" s="51"/>
    </row>
    <row r="17" spans="1:24" x14ac:dyDescent="0.25">
      <c r="A17" s="197">
        <v>2007</v>
      </c>
      <c r="B17" s="197">
        <v>0</v>
      </c>
      <c r="C17" s="197">
        <v>54.770156100000001</v>
      </c>
      <c r="D17" s="197">
        <v>69.290116999999995</v>
      </c>
      <c r="F17" s="28"/>
      <c r="G17" s="28"/>
      <c r="H17" s="28"/>
      <c r="I17" s="28"/>
      <c r="J17" s="28"/>
      <c r="K17" s="28"/>
      <c r="L17" s="28"/>
      <c r="M17" s="28"/>
      <c r="N17" s="28"/>
      <c r="T17" s="162"/>
      <c r="U17" s="51"/>
      <c r="V17" s="51"/>
      <c r="W17" s="51"/>
      <c r="X17" s="51"/>
    </row>
    <row r="18" spans="1:24" x14ac:dyDescent="0.25">
      <c r="A18" s="197">
        <v>2008</v>
      </c>
      <c r="B18" s="197">
        <v>0</v>
      </c>
      <c r="C18" s="197">
        <v>54.061450200000003</v>
      </c>
      <c r="D18" s="197">
        <v>68.045795699999999</v>
      </c>
      <c r="F18" s="28"/>
      <c r="G18" s="28"/>
      <c r="H18" s="28"/>
      <c r="I18" s="28"/>
      <c r="J18" s="28"/>
      <c r="K18" s="28"/>
      <c r="L18" s="28"/>
      <c r="M18" s="28"/>
      <c r="N18" s="28"/>
      <c r="T18" s="162"/>
      <c r="U18" s="51"/>
      <c r="V18" s="51"/>
      <c r="W18" s="51"/>
      <c r="X18" s="51"/>
    </row>
    <row r="19" spans="1:24" x14ac:dyDescent="0.25">
      <c r="A19" s="197">
        <v>2009</v>
      </c>
      <c r="B19" s="197">
        <v>0</v>
      </c>
      <c r="C19" s="214">
        <v>53.9337704</v>
      </c>
      <c r="D19" s="197">
        <v>68.201819900000004</v>
      </c>
      <c r="F19" s="28"/>
      <c r="G19" s="28"/>
      <c r="H19" s="28"/>
      <c r="I19" s="28"/>
      <c r="J19" s="28"/>
      <c r="K19" s="28"/>
      <c r="L19" s="28"/>
      <c r="M19" s="28"/>
      <c r="N19" s="28"/>
      <c r="T19" s="162"/>
      <c r="U19" s="51"/>
      <c r="V19" s="51"/>
      <c r="W19" s="51"/>
      <c r="X19" s="51"/>
    </row>
    <row r="20" spans="1:24" x14ac:dyDescent="0.25">
      <c r="A20" s="197">
        <v>2010</v>
      </c>
      <c r="B20" s="197">
        <v>0</v>
      </c>
      <c r="C20" s="197">
        <v>53.543749200000001</v>
      </c>
      <c r="D20" s="197">
        <v>69.470772299999993</v>
      </c>
      <c r="F20" s="28"/>
      <c r="G20" s="28"/>
      <c r="H20" s="28"/>
      <c r="I20" s="28"/>
      <c r="J20" s="28"/>
      <c r="K20" s="28"/>
      <c r="L20" s="28"/>
      <c r="M20" s="28"/>
      <c r="N20" s="28"/>
      <c r="T20" s="162"/>
      <c r="U20" s="51"/>
      <c r="V20" s="51"/>
      <c r="W20" s="51"/>
      <c r="X20" s="51"/>
    </row>
    <row r="21" spans="1:24" x14ac:dyDescent="0.25">
      <c r="A21" s="197">
        <v>2011</v>
      </c>
      <c r="B21" s="197">
        <v>0</v>
      </c>
      <c r="C21" s="197">
        <v>51.211779700000001</v>
      </c>
      <c r="D21" s="197">
        <v>67.826266200000006</v>
      </c>
      <c r="F21" s="28"/>
      <c r="G21" s="28"/>
      <c r="H21" s="28"/>
      <c r="I21" s="28"/>
      <c r="J21" s="28"/>
      <c r="K21" s="28"/>
      <c r="L21" s="28"/>
      <c r="M21" s="28"/>
      <c r="N21" s="28"/>
      <c r="T21" s="162"/>
      <c r="U21" s="51"/>
      <c r="V21" s="51"/>
      <c r="W21" s="51"/>
      <c r="X21" s="51"/>
    </row>
    <row r="22" spans="1:24" x14ac:dyDescent="0.25">
      <c r="A22" s="197">
        <v>2012</v>
      </c>
      <c r="B22" s="197">
        <v>0</v>
      </c>
      <c r="C22" s="197">
        <v>50.493994700000002</v>
      </c>
      <c r="D22" s="214">
        <v>69.593121300000007</v>
      </c>
      <c r="F22" s="28"/>
      <c r="G22" s="28"/>
      <c r="H22" s="28"/>
      <c r="I22" s="28"/>
      <c r="J22" s="28"/>
      <c r="K22" s="28"/>
      <c r="L22" s="28"/>
      <c r="M22" s="28"/>
      <c r="N22" s="28"/>
      <c r="T22" s="162"/>
      <c r="U22" s="51"/>
      <c r="V22" s="51"/>
      <c r="W22" s="51"/>
      <c r="X22" s="51"/>
    </row>
    <row r="23" spans="1:24" x14ac:dyDescent="0.25">
      <c r="A23" s="197">
        <v>2013</v>
      </c>
      <c r="B23" s="197">
        <v>0</v>
      </c>
      <c r="C23" s="197">
        <v>49.336833300000002</v>
      </c>
      <c r="D23" s="197">
        <v>67.803260399999999</v>
      </c>
      <c r="F23" s="28"/>
      <c r="G23" s="28"/>
      <c r="H23" s="28"/>
      <c r="I23" s="28"/>
      <c r="J23" s="28"/>
      <c r="K23" s="28"/>
      <c r="L23" s="28"/>
      <c r="M23" s="28"/>
      <c r="N23" s="28"/>
      <c r="T23" s="162"/>
    </row>
    <row r="24" spans="1:24" x14ac:dyDescent="0.25">
      <c r="A24" s="197">
        <v>2014</v>
      </c>
      <c r="B24" s="197">
        <v>0</v>
      </c>
      <c r="C24" s="197">
        <v>49.601511600000002</v>
      </c>
      <c r="D24" s="197">
        <v>68.447275099999999</v>
      </c>
      <c r="F24" s="28"/>
      <c r="G24" s="28"/>
      <c r="H24" s="28"/>
      <c r="I24" s="28"/>
      <c r="J24" s="28"/>
      <c r="K24" s="28"/>
      <c r="L24" s="28"/>
      <c r="M24" s="28"/>
      <c r="N24" s="28"/>
      <c r="T24" s="162"/>
    </row>
    <row r="25" spans="1:24" x14ac:dyDescent="0.25">
      <c r="A25" s="197">
        <v>2015</v>
      </c>
      <c r="B25" s="197">
        <v>0</v>
      </c>
      <c r="C25" s="197">
        <v>47.735317199999997</v>
      </c>
      <c r="D25" s="197">
        <v>62.894037099999998</v>
      </c>
      <c r="F25" s="28"/>
      <c r="G25" s="28"/>
      <c r="H25" s="28"/>
      <c r="I25" s="28"/>
      <c r="J25" s="28"/>
      <c r="K25" s="28"/>
      <c r="L25" s="28"/>
      <c r="M25" s="28"/>
      <c r="N25" s="28"/>
      <c r="T25" s="162"/>
    </row>
    <row r="26" spans="1:24" x14ac:dyDescent="0.25">
      <c r="A26" s="197">
        <v>2016</v>
      </c>
      <c r="B26" s="197">
        <v>0</v>
      </c>
      <c r="C26" s="197">
        <v>46.095850800000001</v>
      </c>
      <c r="D26" s="197">
        <v>60.581136999999998</v>
      </c>
      <c r="F26" s="28"/>
      <c r="G26" s="28"/>
      <c r="H26" s="28"/>
      <c r="I26" s="28"/>
      <c r="J26" s="28"/>
      <c r="K26" s="28"/>
      <c r="L26" s="28"/>
      <c r="M26" s="28"/>
      <c r="N26" s="28"/>
      <c r="T26" s="162"/>
    </row>
    <row r="27" spans="1:24" x14ac:dyDescent="0.25">
      <c r="A27" s="197">
        <v>2017</v>
      </c>
      <c r="B27" s="197">
        <v>0</v>
      </c>
      <c r="C27" s="197">
        <v>44.931258700000001</v>
      </c>
      <c r="G27" t="s">
        <v>793</v>
      </c>
      <c r="T27" s="162"/>
    </row>
    <row r="28" spans="1:24" ht="14.65" customHeight="1" x14ac:dyDescent="0.25">
      <c r="A28" s="197">
        <v>1992</v>
      </c>
      <c r="B28" s="197">
        <v>1</v>
      </c>
      <c r="C28" s="197">
        <v>94.156956199999996</v>
      </c>
      <c r="D28" s="197">
        <v>109.4901675</v>
      </c>
      <c r="G28" s="362" t="s">
        <v>244</v>
      </c>
      <c r="H28" s="362"/>
      <c r="I28" s="362"/>
      <c r="J28" s="362"/>
      <c r="K28" s="362"/>
      <c r="L28" s="362"/>
      <c r="M28" s="362"/>
      <c r="N28" s="362"/>
      <c r="O28" s="362"/>
      <c r="P28" s="362"/>
      <c r="Q28" s="362"/>
      <c r="T28" s="162"/>
    </row>
    <row r="29" spans="1:24" ht="14.65" customHeight="1" x14ac:dyDescent="0.25">
      <c r="A29" s="197">
        <v>1993</v>
      </c>
      <c r="B29" s="197">
        <v>1</v>
      </c>
      <c r="C29" s="197">
        <v>92.981307799999996</v>
      </c>
      <c r="D29" s="197">
        <v>107.8886384</v>
      </c>
      <c r="G29" s="344" t="s">
        <v>794</v>
      </c>
      <c r="H29" s="344"/>
      <c r="I29" s="344"/>
      <c r="J29" s="344"/>
      <c r="K29" s="344"/>
      <c r="L29" s="344"/>
      <c r="M29" s="344"/>
      <c r="N29" s="344"/>
      <c r="O29" s="344"/>
      <c r="P29" s="344"/>
      <c r="Q29" s="344"/>
      <c r="T29" s="162"/>
    </row>
    <row r="30" spans="1:24" x14ac:dyDescent="0.25">
      <c r="A30" s="197">
        <v>1994</v>
      </c>
      <c r="B30" s="197">
        <v>1</v>
      </c>
      <c r="C30" s="197">
        <v>90.1414714</v>
      </c>
      <c r="D30" s="197">
        <v>101.77543970000001</v>
      </c>
      <c r="G30" s="344"/>
      <c r="H30" s="344"/>
      <c r="I30" s="344"/>
      <c r="J30" s="344"/>
      <c r="K30" s="344"/>
      <c r="L30" s="344"/>
      <c r="M30" s="344"/>
      <c r="N30" s="344"/>
      <c r="O30" s="344"/>
      <c r="P30" s="344"/>
      <c r="Q30" s="344"/>
      <c r="T30" s="162"/>
    </row>
    <row r="31" spans="1:24" ht="14.65" customHeight="1" x14ac:dyDescent="0.25">
      <c r="A31" s="197">
        <v>1995</v>
      </c>
      <c r="B31" s="197">
        <v>1</v>
      </c>
      <c r="C31" s="197">
        <v>88.313934500000002</v>
      </c>
      <c r="D31" s="197">
        <v>101.1883531</v>
      </c>
      <c r="G31" s="344"/>
      <c r="H31" s="344"/>
      <c r="I31" s="344"/>
      <c r="J31" s="344"/>
      <c r="K31" s="344"/>
      <c r="L31" s="344"/>
      <c r="M31" s="344"/>
      <c r="N31" s="344"/>
      <c r="O31" s="344"/>
      <c r="P31" s="344"/>
      <c r="Q31" s="344"/>
      <c r="R31" s="241"/>
    </row>
    <row r="32" spans="1:24" ht="14.65" customHeight="1" x14ac:dyDescent="0.25">
      <c r="A32" s="197">
        <v>1996</v>
      </c>
      <c r="B32" s="197">
        <v>1</v>
      </c>
      <c r="C32" s="197">
        <v>86.626724300000006</v>
      </c>
      <c r="D32" s="197">
        <v>98.668492400000005</v>
      </c>
      <c r="G32" s="361" t="s">
        <v>144</v>
      </c>
      <c r="H32" s="361"/>
      <c r="I32" s="361"/>
      <c r="J32" s="361"/>
      <c r="K32" s="361"/>
      <c r="L32" s="361"/>
      <c r="M32" s="361"/>
      <c r="N32" s="361"/>
      <c r="O32" s="361"/>
      <c r="P32" s="361"/>
      <c r="Q32" s="361"/>
    </row>
    <row r="33" spans="1:17" ht="14.65" customHeight="1" x14ac:dyDescent="0.25">
      <c r="A33" s="197">
        <v>1997</v>
      </c>
      <c r="B33" s="197">
        <v>1</v>
      </c>
      <c r="C33" s="197">
        <v>82.558258800000004</v>
      </c>
      <c r="D33" s="197">
        <v>94.470758700000005</v>
      </c>
      <c r="G33" s="344" t="s">
        <v>789</v>
      </c>
      <c r="H33" s="344"/>
      <c r="I33" s="344"/>
      <c r="J33" s="344"/>
      <c r="K33" s="344"/>
      <c r="L33" s="344"/>
      <c r="M33" s="344"/>
      <c r="N33" s="344"/>
      <c r="O33" s="344"/>
      <c r="P33" s="344"/>
      <c r="Q33" s="344"/>
    </row>
    <row r="34" spans="1:17" x14ac:dyDescent="0.25">
      <c r="A34" s="197">
        <v>1998</v>
      </c>
      <c r="B34" s="197">
        <v>1</v>
      </c>
      <c r="C34" s="197">
        <v>82.508175899999998</v>
      </c>
      <c r="D34" s="197">
        <v>95.387439200000003</v>
      </c>
      <c r="G34" s="344"/>
      <c r="H34" s="344"/>
      <c r="I34" s="344"/>
      <c r="J34" s="344"/>
      <c r="K34" s="344"/>
      <c r="L34" s="344"/>
      <c r="M34" s="344"/>
      <c r="N34" s="344"/>
      <c r="O34" s="344"/>
      <c r="P34" s="344"/>
      <c r="Q34" s="344"/>
    </row>
    <row r="35" spans="1:17" x14ac:dyDescent="0.25">
      <c r="A35" s="197">
        <v>1999</v>
      </c>
      <c r="B35" s="197">
        <v>1</v>
      </c>
      <c r="C35" s="197">
        <v>84.119743200000002</v>
      </c>
      <c r="D35" s="197">
        <v>95.308003799999994</v>
      </c>
      <c r="H35" s="163"/>
      <c r="I35" s="163"/>
      <c r="J35" s="163"/>
      <c r="K35" s="163"/>
      <c r="L35" s="163"/>
      <c r="M35" s="163"/>
      <c r="N35" s="163"/>
    </row>
    <row r="36" spans="1:17" x14ac:dyDescent="0.25">
      <c r="A36" s="197">
        <v>2000</v>
      </c>
      <c r="B36" s="197">
        <v>1</v>
      </c>
      <c r="C36" s="197">
        <v>77.702524999999994</v>
      </c>
      <c r="D36" s="197">
        <v>90.041569999999993</v>
      </c>
      <c r="H36" s="170"/>
      <c r="I36" s="170"/>
      <c r="J36" s="170"/>
      <c r="K36" s="170"/>
      <c r="L36" s="170"/>
      <c r="M36" s="170"/>
      <c r="N36" s="170"/>
    </row>
    <row r="37" spans="1:17" ht="14.65" customHeight="1" x14ac:dyDescent="0.25">
      <c r="A37" s="197">
        <v>2001</v>
      </c>
      <c r="B37" s="197">
        <v>1</v>
      </c>
      <c r="C37" s="197">
        <v>78.268611199999995</v>
      </c>
      <c r="D37" s="197">
        <v>89.339573099999996</v>
      </c>
      <c r="H37" s="171"/>
      <c r="I37" s="171"/>
      <c r="J37" s="171"/>
      <c r="K37" s="171"/>
      <c r="L37" s="171"/>
      <c r="M37" s="171"/>
      <c r="N37" s="171"/>
    </row>
    <row r="38" spans="1:17" x14ac:dyDescent="0.25">
      <c r="A38" s="197">
        <v>2002</v>
      </c>
      <c r="B38" s="197">
        <v>1</v>
      </c>
      <c r="C38" s="197">
        <v>76.446694399999998</v>
      </c>
      <c r="D38" s="197">
        <v>86.864639999999994</v>
      </c>
      <c r="H38" s="171"/>
      <c r="I38" s="171"/>
      <c r="J38" s="171"/>
      <c r="K38" s="171"/>
      <c r="L38" s="171"/>
      <c r="M38" s="171"/>
      <c r="N38" s="171"/>
    </row>
    <row r="39" spans="1:17" x14ac:dyDescent="0.25">
      <c r="A39" s="197">
        <v>2003</v>
      </c>
      <c r="B39" s="197">
        <v>1</v>
      </c>
      <c r="C39" s="197">
        <v>75.137791300000004</v>
      </c>
      <c r="D39" s="197">
        <v>84.585450699999996</v>
      </c>
    </row>
    <row r="40" spans="1:17" x14ac:dyDescent="0.25">
      <c r="A40" s="197">
        <v>2004</v>
      </c>
      <c r="B40" s="197">
        <v>1</v>
      </c>
      <c r="C40" s="197">
        <v>71.918086299999999</v>
      </c>
      <c r="D40" s="214">
        <v>84.162970000000001</v>
      </c>
    </row>
    <row r="41" spans="1:17" x14ac:dyDescent="0.25">
      <c r="A41" s="197">
        <v>2005</v>
      </c>
      <c r="B41" s="197">
        <v>1</v>
      </c>
      <c r="C41" s="197">
        <v>72.475629499999997</v>
      </c>
      <c r="D41" s="197">
        <v>83.632312999999996</v>
      </c>
    </row>
    <row r="42" spans="1:17" x14ac:dyDescent="0.25">
      <c r="A42" s="197">
        <v>2006</v>
      </c>
      <c r="B42" s="197">
        <v>1</v>
      </c>
      <c r="C42" s="197">
        <v>70.360898500000005</v>
      </c>
      <c r="D42" s="197">
        <v>82.453962599999997</v>
      </c>
    </row>
    <row r="43" spans="1:17" x14ac:dyDescent="0.25">
      <c r="A43" s="197">
        <v>2007</v>
      </c>
      <c r="B43" s="197">
        <v>1</v>
      </c>
      <c r="C43" s="197">
        <v>68.254614900000007</v>
      </c>
      <c r="D43" s="197">
        <v>82.240475000000004</v>
      </c>
    </row>
    <row r="44" spans="1:17" x14ac:dyDescent="0.25">
      <c r="A44" s="197">
        <v>2008</v>
      </c>
      <c r="B44" s="197">
        <v>1</v>
      </c>
      <c r="C44" s="197">
        <v>65.644577299999995</v>
      </c>
      <c r="D44" s="197">
        <v>78.911893399999997</v>
      </c>
    </row>
    <row r="45" spans="1:17" x14ac:dyDescent="0.25">
      <c r="A45" s="197">
        <v>2009</v>
      </c>
      <c r="B45" s="197">
        <v>1</v>
      </c>
      <c r="C45" s="197">
        <v>66.0043778</v>
      </c>
      <c r="D45" s="197">
        <v>79.406475799999996</v>
      </c>
    </row>
    <row r="46" spans="1:17" x14ac:dyDescent="0.25">
      <c r="A46" s="197">
        <v>2010</v>
      </c>
      <c r="B46" s="197">
        <v>1</v>
      </c>
      <c r="C46" s="214">
        <v>64.246861699999997</v>
      </c>
      <c r="D46" s="197">
        <v>80.503896299999994</v>
      </c>
    </row>
    <row r="47" spans="1:17" x14ac:dyDescent="0.25">
      <c r="A47" s="197">
        <v>2011</v>
      </c>
      <c r="B47" s="197">
        <v>1</v>
      </c>
      <c r="C47" s="197">
        <v>62.018291099999999</v>
      </c>
      <c r="D47" s="197">
        <v>77.524366900000004</v>
      </c>
    </row>
    <row r="48" spans="1:17" x14ac:dyDescent="0.25">
      <c r="A48" s="197">
        <v>2012</v>
      </c>
      <c r="B48" s="197">
        <v>1</v>
      </c>
      <c r="C48" s="197">
        <v>60.582523399999999</v>
      </c>
      <c r="D48" s="214">
        <v>79.139975500000006</v>
      </c>
    </row>
    <row r="49" spans="1:4" x14ac:dyDescent="0.25">
      <c r="A49" s="197">
        <v>2013</v>
      </c>
      <c r="B49" s="197">
        <v>1</v>
      </c>
      <c r="C49" s="197">
        <v>57.359076600000002</v>
      </c>
      <c r="D49" s="197">
        <v>75.583937399999996</v>
      </c>
    </row>
    <row r="50" spans="1:4" x14ac:dyDescent="0.25">
      <c r="A50" s="197">
        <v>2014</v>
      </c>
      <c r="B50" s="197">
        <v>1</v>
      </c>
      <c r="C50" s="197">
        <v>58.264174500000003</v>
      </c>
      <c r="D50" s="197">
        <v>75.475534100000004</v>
      </c>
    </row>
    <row r="51" spans="1:4" x14ac:dyDescent="0.25">
      <c r="A51" s="197">
        <v>2015</v>
      </c>
      <c r="B51" s="197">
        <v>1</v>
      </c>
      <c r="C51" s="197">
        <v>55.456651299999997</v>
      </c>
      <c r="D51" s="197">
        <v>68.8957123</v>
      </c>
    </row>
    <row r="52" spans="1:4" x14ac:dyDescent="0.25">
      <c r="A52" s="197">
        <v>2016</v>
      </c>
      <c r="B52" s="197">
        <v>1</v>
      </c>
      <c r="C52" s="197">
        <v>52.167122399999997</v>
      </c>
      <c r="D52" s="197">
        <v>65.7165897</v>
      </c>
    </row>
    <row r="53" spans="1:4" x14ac:dyDescent="0.25">
      <c r="A53" s="197">
        <v>2017</v>
      </c>
      <c r="B53" s="197">
        <v>1</v>
      </c>
      <c r="C53" s="197">
        <v>52.007440000000003</v>
      </c>
    </row>
    <row r="54" spans="1:4" x14ac:dyDescent="0.25">
      <c r="A54" s="197">
        <v>1992</v>
      </c>
      <c r="B54" s="197">
        <v>2</v>
      </c>
      <c r="C54" s="197">
        <v>38.867342000000001</v>
      </c>
      <c r="D54" s="197">
        <v>51.719193400000002</v>
      </c>
    </row>
    <row r="55" spans="1:4" x14ac:dyDescent="0.25">
      <c r="A55" s="197">
        <v>1993</v>
      </c>
      <c r="B55" s="197">
        <v>2</v>
      </c>
      <c r="C55" s="197">
        <v>41.0999245</v>
      </c>
      <c r="D55" s="197">
        <v>52.470744600000003</v>
      </c>
    </row>
    <row r="56" spans="1:4" x14ac:dyDescent="0.25">
      <c r="A56" s="197">
        <v>1994</v>
      </c>
      <c r="B56" s="197">
        <v>2</v>
      </c>
      <c r="C56" s="197">
        <v>41.694642199999997</v>
      </c>
      <c r="D56" s="197">
        <v>50.953318099999997</v>
      </c>
    </row>
    <row r="57" spans="1:4" x14ac:dyDescent="0.25">
      <c r="A57" s="197">
        <v>1995</v>
      </c>
      <c r="B57" s="197">
        <v>2</v>
      </c>
      <c r="C57" s="197">
        <v>40.630793599999997</v>
      </c>
      <c r="D57" s="197">
        <v>53.111437199999997</v>
      </c>
    </row>
    <row r="58" spans="1:4" x14ac:dyDescent="0.25">
      <c r="A58" s="197">
        <v>1996</v>
      </c>
      <c r="B58" s="197">
        <v>2</v>
      </c>
      <c r="C58" s="197">
        <v>43.389690399999999</v>
      </c>
      <c r="D58" s="197">
        <v>54.372568100000002</v>
      </c>
    </row>
    <row r="59" spans="1:4" x14ac:dyDescent="0.25">
      <c r="A59" s="197">
        <v>1997</v>
      </c>
      <c r="B59" s="197">
        <v>2</v>
      </c>
      <c r="C59" s="197">
        <v>41.236376499999999</v>
      </c>
      <c r="D59" s="197">
        <v>54.262080500000003</v>
      </c>
    </row>
    <row r="60" spans="1:4" x14ac:dyDescent="0.25">
      <c r="A60" s="197">
        <v>1998</v>
      </c>
      <c r="B60" s="197">
        <v>2</v>
      </c>
      <c r="C60" s="197">
        <v>44.126115200000001</v>
      </c>
      <c r="D60" s="197">
        <v>56.653432500000001</v>
      </c>
    </row>
    <row r="61" spans="1:4" x14ac:dyDescent="0.25">
      <c r="A61" s="197">
        <v>1999</v>
      </c>
      <c r="B61" s="197">
        <v>2</v>
      </c>
      <c r="C61" s="197">
        <v>45.469996600000002</v>
      </c>
      <c r="D61" s="197">
        <v>55.761333499999999</v>
      </c>
    </row>
    <row r="62" spans="1:4" x14ac:dyDescent="0.25">
      <c r="A62" s="197">
        <v>2000</v>
      </c>
      <c r="B62" s="197">
        <v>2</v>
      </c>
      <c r="C62" s="197">
        <v>44.757398000000002</v>
      </c>
      <c r="D62" s="197">
        <v>57.297365900000003</v>
      </c>
    </row>
    <row r="63" spans="1:4" x14ac:dyDescent="0.25">
      <c r="A63" s="197">
        <v>2001</v>
      </c>
      <c r="B63" s="197">
        <v>2</v>
      </c>
      <c r="C63" s="197">
        <v>43.889048299999999</v>
      </c>
      <c r="D63" s="197">
        <v>57.040833300000003</v>
      </c>
    </row>
    <row r="64" spans="1:4" x14ac:dyDescent="0.25">
      <c r="A64" s="197">
        <v>2002</v>
      </c>
      <c r="B64" s="197">
        <v>2</v>
      </c>
      <c r="C64" s="197">
        <v>44.734824400000001</v>
      </c>
      <c r="D64" s="197">
        <v>57.064743399999998</v>
      </c>
    </row>
    <row r="65" spans="1:4" x14ac:dyDescent="0.25">
      <c r="A65" s="197">
        <v>2003</v>
      </c>
      <c r="B65" s="197">
        <v>2</v>
      </c>
      <c r="C65" s="197">
        <v>44.633181700000002</v>
      </c>
      <c r="D65" s="197">
        <v>56.450055399999997</v>
      </c>
    </row>
    <row r="66" spans="1:4" x14ac:dyDescent="0.25">
      <c r="A66" s="197">
        <v>2004</v>
      </c>
      <c r="B66" s="197">
        <v>2</v>
      </c>
      <c r="C66" s="197">
        <v>45.5516778</v>
      </c>
      <c r="D66" s="197">
        <v>57.6873966</v>
      </c>
    </row>
    <row r="67" spans="1:4" x14ac:dyDescent="0.25">
      <c r="A67" s="197">
        <v>2005</v>
      </c>
      <c r="B67" s="197">
        <v>2</v>
      </c>
      <c r="C67" s="197">
        <v>45.529051899999999</v>
      </c>
      <c r="D67" s="197">
        <v>59.919824300000002</v>
      </c>
    </row>
    <row r="68" spans="1:4" x14ac:dyDescent="0.25">
      <c r="A68" s="197">
        <v>2006</v>
      </c>
      <c r="B68" s="197">
        <v>2</v>
      </c>
      <c r="C68" s="214">
        <v>46.492034199999999</v>
      </c>
      <c r="D68" s="197">
        <v>60.001639099999998</v>
      </c>
    </row>
    <row r="69" spans="1:4" x14ac:dyDescent="0.25">
      <c r="A69" s="197">
        <v>2007</v>
      </c>
      <c r="B69" s="197">
        <v>2</v>
      </c>
      <c r="C69" s="197">
        <v>44.809522999999999</v>
      </c>
      <c r="D69" s="197">
        <v>59.8942148</v>
      </c>
    </row>
    <row r="70" spans="1:4" x14ac:dyDescent="0.25">
      <c r="A70" s="197">
        <v>2008</v>
      </c>
      <c r="B70" s="197">
        <v>2</v>
      </c>
      <c r="C70" s="197">
        <v>45.561469199999998</v>
      </c>
      <c r="D70" s="197">
        <v>60.111111299999997</v>
      </c>
    </row>
    <row r="71" spans="1:4" x14ac:dyDescent="0.25">
      <c r="A71" s="197">
        <v>2009</v>
      </c>
      <c r="B71" s="197">
        <v>2</v>
      </c>
      <c r="C71" s="197">
        <v>44.988158400000003</v>
      </c>
      <c r="D71" s="197">
        <v>59.924647200000003</v>
      </c>
    </row>
    <row r="72" spans="1:4" x14ac:dyDescent="0.25">
      <c r="A72" s="197">
        <v>2010</v>
      </c>
      <c r="B72" s="197">
        <v>2</v>
      </c>
      <c r="C72" s="197">
        <v>45.6044768</v>
      </c>
      <c r="D72" s="197">
        <v>61.185098199999999</v>
      </c>
    </row>
    <row r="73" spans="1:4" x14ac:dyDescent="0.25">
      <c r="A73" s="197">
        <v>2011</v>
      </c>
      <c r="B73" s="197">
        <v>2</v>
      </c>
      <c r="C73" s="197">
        <v>43.190268600000003</v>
      </c>
      <c r="D73" s="197">
        <v>60.7965965</v>
      </c>
    </row>
    <row r="74" spans="1:4" x14ac:dyDescent="0.25">
      <c r="A74" s="197">
        <v>2012</v>
      </c>
      <c r="B74" s="197">
        <v>2</v>
      </c>
      <c r="C74" s="197">
        <v>42.9642731</v>
      </c>
      <c r="D74" s="214">
        <v>62.754888299999998</v>
      </c>
    </row>
    <row r="75" spans="1:4" x14ac:dyDescent="0.25">
      <c r="A75" s="197">
        <v>2013</v>
      </c>
      <c r="B75" s="197">
        <v>2</v>
      </c>
      <c r="C75" s="197">
        <v>43.359133499999999</v>
      </c>
      <c r="D75" s="197">
        <v>62.280881299999997</v>
      </c>
    </row>
    <row r="76" spans="1:4" x14ac:dyDescent="0.25">
      <c r="A76" s="197">
        <v>2014</v>
      </c>
      <c r="B76" s="197">
        <v>2</v>
      </c>
      <c r="C76" s="197">
        <v>43.084570499999998</v>
      </c>
      <c r="D76" s="197">
        <v>63.462116299999998</v>
      </c>
    </row>
    <row r="77" spans="1:4" x14ac:dyDescent="0.25">
      <c r="A77" s="197">
        <v>2015</v>
      </c>
      <c r="B77" s="197">
        <v>2</v>
      </c>
      <c r="C77" s="197">
        <v>41.9672281</v>
      </c>
      <c r="D77" s="197">
        <v>58.641026099999998</v>
      </c>
    </row>
    <row r="78" spans="1:4" x14ac:dyDescent="0.25">
      <c r="A78" s="197">
        <v>2016</v>
      </c>
      <c r="B78" s="197">
        <v>2</v>
      </c>
      <c r="C78" s="197">
        <v>41.559162899999997</v>
      </c>
      <c r="D78" s="197">
        <v>56.943535199999999</v>
      </c>
    </row>
    <row r="79" spans="1:4" x14ac:dyDescent="0.25">
      <c r="A79" s="197">
        <v>2017</v>
      </c>
      <c r="B79" s="197">
        <v>2</v>
      </c>
      <c r="C79" s="197">
        <v>39.550140800000001</v>
      </c>
    </row>
  </sheetData>
  <customSheetViews>
    <customSheetView guid="{C4A283EE-C4B0-4E29-8C19-4963E37D90B7}">
      <selection activeCell="G28" sqref="G28"/>
      <pageMargins left="0.7" right="0.7" top="0.75" bottom="0.75" header="0.3" footer="0.3"/>
    </customSheetView>
    <customSheetView guid="{4065E717-11DE-4CCC-99D1-B3BA920E3F92}">
      <selection activeCell="G28" sqref="G28"/>
      <pageMargins left="0.7" right="0.7" top="0.75" bottom="0.75" header="0.3" footer="0.3"/>
    </customSheetView>
    <customSheetView guid="{B848C897-026E-44C8-A434-4C9BC47821B0}">
      <selection activeCell="G28" sqref="G28"/>
      <pageMargins left="0.7" right="0.7" top="0.75" bottom="0.75" header="0.3" footer="0.3"/>
    </customSheetView>
  </customSheetViews>
  <mergeCells count="4">
    <mergeCell ref="G29:Q31"/>
    <mergeCell ref="G32:Q32"/>
    <mergeCell ref="G33:Q34"/>
    <mergeCell ref="G28:Q2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76"/>
  <sheetViews>
    <sheetView topLeftCell="G1" workbookViewId="0">
      <selection activeCell="S15" sqref="S15"/>
    </sheetView>
  </sheetViews>
  <sheetFormatPr defaultRowHeight="15" x14ac:dyDescent="0.25"/>
  <cols>
    <col min="1" max="1" width="6.42578125" style="197" customWidth="1"/>
    <col min="2" max="2" width="9.5703125" style="197" bestFit="1" customWidth="1"/>
    <col min="3" max="3" width="13" style="197" customWidth="1"/>
    <col min="4" max="7" width="9.5703125" style="197" bestFit="1" customWidth="1"/>
    <col min="8" max="8" width="9.5703125" style="166" customWidth="1"/>
  </cols>
  <sheetData>
    <row r="1" spans="1:20" x14ac:dyDescent="0.25">
      <c r="A1" s="197" t="s">
        <v>217</v>
      </c>
      <c r="B1" s="197" t="s">
        <v>10</v>
      </c>
      <c r="C1" s="197" t="s">
        <v>9</v>
      </c>
      <c r="D1" s="197" t="s">
        <v>12</v>
      </c>
      <c r="E1" s="197" t="s">
        <v>304</v>
      </c>
      <c r="F1" s="197" t="s">
        <v>305</v>
      </c>
      <c r="G1" s="197" t="s">
        <v>221</v>
      </c>
      <c r="I1" t="s">
        <v>713</v>
      </c>
    </row>
    <row r="2" spans="1:20" x14ac:dyDescent="0.25">
      <c r="A2" s="197">
        <v>1992</v>
      </c>
      <c r="B2" s="215">
        <v>20.171921999999999</v>
      </c>
      <c r="C2" s="215">
        <v>18.842203399999999</v>
      </c>
      <c r="D2" s="215">
        <v>6.9793855999999996</v>
      </c>
      <c r="E2" s="215">
        <v>7.8587410000000002</v>
      </c>
      <c r="F2" s="215">
        <v>10.527646000000001</v>
      </c>
      <c r="G2" s="215">
        <v>11.9304872</v>
      </c>
      <c r="H2" s="7"/>
      <c r="I2" t="s">
        <v>795</v>
      </c>
      <c r="S2" s="47"/>
    </row>
    <row r="3" spans="1:20" x14ac:dyDescent="0.25">
      <c r="A3" s="197">
        <v>1993</v>
      </c>
      <c r="B3" s="215">
        <v>19.607852999999999</v>
      </c>
      <c r="C3" s="215">
        <v>18.5016833</v>
      </c>
      <c r="D3" s="215">
        <v>7.1885995999999999</v>
      </c>
      <c r="E3" s="215">
        <v>8.3360210000000006</v>
      </c>
      <c r="F3" s="215">
        <v>10.7635439</v>
      </c>
      <c r="G3" s="215">
        <v>11.7513197</v>
      </c>
      <c r="H3" s="7"/>
    </row>
    <row r="4" spans="1:20" x14ac:dyDescent="0.25">
      <c r="A4" s="197">
        <v>1994</v>
      </c>
      <c r="B4" s="215">
        <v>19.3978137</v>
      </c>
      <c r="C4" s="215">
        <v>16.815967199999999</v>
      </c>
      <c r="D4" s="215">
        <v>6.7952363</v>
      </c>
      <c r="E4" s="215">
        <v>8.0734393999999998</v>
      </c>
      <c r="F4" s="215">
        <v>10.0087996</v>
      </c>
      <c r="G4" s="215">
        <v>11.5754068</v>
      </c>
      <c r="H4" s="7"/>
      <c r="S4" s="257"/>
    </row>
    <row r="5" spans="1:20" x14ac:dyDescent="0.25">
      <c r="A5" s="197">
        <v>1995</v>
      </c>
      <c r="B5" s="215">
        <v>20.0462971</v>
      </c>
      <c r="C5" s="215">
        <v>16.812266699999999</v>
      </c>
      <c r="D5" s="215">
        <v>6.6129553000000003</v>
      </c>
      <c r="E5" s="215">
        <v>8.6736204000000008</v>
      </c>
      <c r="F5" s="215">
        <v>9.8522782000000007</v>
      </c>
      <c r="G5" s="215">
        <v>11.516928699999999</v>
      </c>
      <c r="H5" s="7"/>
      <c r="T5" s="137"/>
    </row>
    <row r="6" spans="1:20" x14ac:dyDescent="0.25">
      <c r="A6" s="197">
        <v>1996</v>
      </c>
      <c r="B6" s="215">
        <v>19.802444099999999</v>
      </c>
      <c r="C6" s="215">
        <v>16.153973000000001</v>
      </c>
      <c r="D6" s="215">
        <v>6.7471975999999998</v>
      </c>
      <c r="E6" s="215">
        <v>9.1263504999999991</v>
      </c>
      <c r="F6" s="215">
        <v>9.9578507999999992</v>
      </c>
      <c r="G6" s="215">
        <v>11.2976191</v>
      </c>
      <c r="H6" s="7"/>
    </row>
    <row r="7" spans="1:20" x14ac:dyDescent="0.25">
      <c r="A7" s="197">
        <v>1997</v>
      </c>
      <c r="B7" s="215">
        <v>19.9764844</v>
      </c>
      <c r="C7" s="215">
        <v>15.6951125</v>
      </c>
      <c r="D7" s="215">
        <v>6.3517087999999999</v>
      </c>
      <c r="E7" s="215">
        <v>9.3023509000000004</v>
      </c>
      <c r="F7" s="215">
        <v>9.5735688999999997</v>
      </c>
      <c r="G7" s="215">
        <v>10.261987700000001</v>
      </c>
      <c r="H7" s="7"/>
    </row>
    <row r="8" spans="1:20" x14ac:dyDescent="0.25">
      <c r="A8" s="197">
        <v>1998</v>
      </c>
      <c r="B8" s="215">
        <v>20.702421300000001</v>
      </c>
      <c r="C8" s="215">
        <v>15.2393275</v>
      </c>
      <c r="D8" s="215">
        <v>5.9960997000000003</v>
      </c>
      <c r="E8" s="215">
        <v>10.4599935</v>
      </c>
      <c r="F8" s="215">
        <v>9.2554677999999999</v>
      </c>
      <c r="G8" s="215">
        <v>11.2548876</v>
      </c>
      <c r="H8" s="7"/>
    </row>
    <row r="9" spans="1:20" x14ac:dyDescent="0.25">
      <c r="A9" s="197">
        <v>1999</v>
      </c>
      <c r="B9" s="215">
        <v>20.515284399999999</v>
      </c>
      <c r="C9" s="215">
        <v>14.440730200000001</v>
      </c>
      <c r="D9" s="215">
        <v>5.3519598999999998</v>
      </c>
      <c r="E9" s="215">
        <v>11.2488463</v>
      </c>
      <c r="F9" s="215">
        <v>9.1233696000000002</v>
      </c>
      <c r="G9" s="215">
        <v>11.9295963</v>
      </c>
      <c r="H9" s="7"/>
    </row>
    <row r="10" spans="1:20" x14ac:dyDescent="0.25">
      <c r="A10" s="197">
        <v>2000</v>
      </c>
      <c r="B10" s="215">
        <v>20.181837099999999</v>
      </c>
      <c r="C10" s="215">
        <v>14.0529881</v>
      </c>
      <c r="D10" s="215">
        <v>5.2550157000000004</v>
      </c>
      <c r="E10" s="215">
        <v>11.4862725</v>
      </c>
      <c r="F10" s="215">
        <v>9.1851866999999991</v>
      </c>
      <c r="G10" s="215">
        <v>11.0151983</v>
      </c>
      <c r="H10" s="7"/>
      <c r="S10" s="47"/>
    </row>
    <row r="11" spans="1:20" x14ac:dyDescent="0.25">
      <c r="A11" s="197">
        <v>2001</v>
      </c>
      <c r="B11" s="215">
        <v>20.330448100000002</v>
      </c>
      <c r="C11" s="215">
        <v>13.702488799999999</v>
      </c>
      <c r="D11" s="215">
        <v>4.3149410000000001</v>
      </c>
      <c r="E11" s="215">
        <v>11.792557800000001</v>
      </c>
      <c r="F11" s="215">
        <v>8.4881562000000006</v>
      </c>
      <c r="G11" s="215">
        <v>12.026302599999999</v>
      </c>
      <c r="H11" s="7"/>
    </row>
    <row r="12" spans="1:20" x14ac:dyDescent="0.25">
      <c r="A12" s="197">
        <v>2002</v>
      </c>
      <c r="B12" s="215">
        <v>19.458145600000002</v>
      </c>
      <c r="C12" s="215">
        <v>13.152015199999999</v>
      </c>
      <c r="D12" s="215">
        <v>3.2061997999999998</v>
      </c>
      <c r="E12" s="215">
        <v>14.4703807</v>
      </c>
      <c r="F12" s="215">
        <v>8.5105594</v>
      </c>
      <c r="G12" s="215">
        <v>10.693779599999999</v>
      </c>
      <c r="H12" s="7"/>
    </row>
    <row r="13" spans="1:20" x14ac:dyDescent="0.25">
      <c r="A13" s="197">
        <v>2003</v>
      </c>
      <c r="B13" s="215">
        <v>18.2374376</v>
      </c>
      <c r="C13" s="215">
        <v>12.374578</v>
      </c>
      <c r="D13" s="215">
        <v>2.3719939000000001</v>
      </c>
      <c r="E13" s="215">
        <v>16.679198599999999</v>
      </c>
      <c r="F13" s="215">
        <v>8.1456473999999996</v>
      </c>
      <c r="G13" s="215">
        <v>10.4410217</v>
      </c>
      <c r="H13" s="7"/>
    </row>
    <row r="14" spans="1:20" x14ac:dyDescent="0.25">
      <c r="A14" s="197">
        <v>2004</v>
      </c>
      <c r="B14" s="215">
        <v>19.274250899999998</v>
      </c>
      <c r="C14" s="215">
        <v>11.8012218</v>
      </c>
      <c r="D14" s="215">
        <v>2.2057609</v>
      </c>
      <c r="E14" s="215">
        <v>16.972930999999999</v>
      </c>
      <c r="F14" s="215">
        <v>8.0562622000000008</v>
      </c>
      <c r="G14" s="215">
        <v>10.4126364</v>
      </c>
      <c r="H14" s="7"/>
      <c r="S14" s="282"/>
    </row>
    <row r="15" spans="1:20" x14ac:dyDescent="0.25">
      <c r="A15" s="197">
        <v>2005</v>
      </c>
      <c r="B15" s="215">
        <v>19.226082399999999</v>
      </c>
      <c r="C15" s="215">
        <v>11.600853799999999</v>
      </c>
      <c r="D15" s="215">
        <v>1.8978797999999999</v>
      </c>
      <c r="E15" s="215">
        <v>19.1800037</v>
      </c>
      <c r="F15" s="215">
        <v>7.8159261000000004</v>
      </c>
      <c r="G15" s="215">
        <v>10.137555600000001</v>
      </c>
      <c r="H15" s="7"/>
      <c r="S15" s="282"/>
    </row>
    <row r="16" spans="1:20" x14ac:dyDescent="0.25">
      <c r="A16" s="197">
        <v>2006</v>
      </c>
      <c r="B16" s="215">
        <v>19.182697999999998</v>
      </c>
      <c r="C16" s="215">
        <v>11.5425048</v>
      </c>
      <c r="D16" s="215">
        <v>1.4692738000000001</v>
      </c>
      <c r="E16" s="215">
        <v>19.3910962</v>
      </c>
      <c r="F16" s="215">
        <v>7.6616016</v>
      </c>
      <c r="G16" s="215">
        <v>10.0114842</v>
      </c>
      <c r="H16" s="7"/>
    </row>
    <row r="17" spans="1:28" x14ac:dyDescent="0.25">
      <c r="A17" s="197">
        <v>2007</v>
      </c>
      <c r="B17" s="215">
        <v>19.643915700000001</v>
      </c>
      <c r="C17" s="215">
        <v>10.869876</v>
      </c>
      <c r="D17" s="215">
        <v>1.5038403</v>
      </c>
      <c r="E17" s="215">
        <v>20.4484554</v>
      </c>
      <c r="F17" s="215">
        <v>7.6736383000000004</v>
      </c>
      <c r="G17" s="215">
        <v>8.9569188999999998</v>
      </c>
      <c r="H17" s="7"/>
    </row>
    <row r="18" spans="1:28" x14ac:dyDescent="0.25">
      <c r="A18" s="197">
        <v>2008</v>
      </c>
      <c r="B18" s="215">
        <v>19.593202000000002</v>
      </c>
      <c r="C18" s="215">
        <v>10.2865913</v>
      </c>
      <c r="D18" s="215">
        <v>1.1289676</v>
      </c>
      <c r="E18" s="215">
        <v>20.0682875</v>
      </c>
      <c r="F18" s="215">
        <v>7.7222491</v>
      </c>
      <c r="G18" s="215">
        <v>9.1179669000000008</v>
      </c>
      <c r="H18" s="7"/>
    </row>
    <row r="19" spans="1:28" x14ac:dyDescent="0.25">
      <c r="A19" s="197">
        <v>2009</v>
      </c>
      <c r="B19" s="215">
        <v>20.3904347</v>
      </c>
      <c r="C19" s="215">
        <v>11.100531200000001</v>
      </c>
      <c r="D19" s="215">
        <v>1.1099416</v>
      </c>
      <c r="E19" s="215">
        <v>18.911293799999999</v>
      </c>
      <c r="F19" s="215">
        <v>7.8562136999999996</v>
      </c>
      <c r="G19" s="215">
        <v>8.7437581000000009</v>
      </c>
      <c r="H19" s="7"/>
      <c r="S19" s="47"/>
    </row>
    <row r="20" spans="1:28" x14ac:dyDescent="0.25">
      <c r="A20" s="197">
        <v>2010</v>
      </c>
      <c r="B20" s="215">
        <v>23.4526267</v>
      </c>
      <c r="C20" s="215">
        <v>11.723226800000001</v>
      </c>
      <c r="D20" s="215">
        <v>1.087445</v>
      </c>
      <c r="E20" s="215">
        <v>15.819172099999999</v>
      </c>
      <c r="F20" s="215">
        <v>7.6751059000000001</v>
      </c>
      <c r="G20" s="215">
        <v>9.6508962999999994</v>
      </c>
      <c r="H20" s="7"/>
      <c r="S20" s="363"/>
      <c r="T20" s="363"/>
      <c r="U20" s="363"/>
      <c r="V20" s="363"/>
      <c r="W20" s="363"/>
      <c r="X20" s="363"/>
      <c r="Y20" s="363"/>
      <c r="Z20" s="363"/>
      <c r="AA20" s="363"/>
      <c r="AB20" s="363"/>
    </row>
    <row r="21" spans="1:28" x14ac:dyDescent="0.25">
      <c r="A21" s="197">
        <v>2011</v>
      </c>
      <c r="B21" s="215">
        <v>24.575048800000001</v>
      </c>
      <c r="C21" s="215">
        <v>11.2151297</v>
      </c>
      <c r="D21" s="215">
        <v>0.82671240000000001</v>
      </c>
      <c r="E21" s="215">
        <v>14.2004029</v>
      </c>
      <c r="F21" s="215">
        <v>7.6412360000000001</v>
      </c>
      <c r="G21" s="215">
        <v>9.2639300000000002</v>
      </c>
      <c r="H21" s="7"/>
    </row>
    <row r="22" spans="1:28" x14ac:dyDescent="0.25">
      <c r="A22" s="197">
        <v>2012</v>
      </c>
      <c r="B22" s="215">
        <v>27.157019099999999</v>
      </c>
      <c r="C22" s="215">
        <v>11.7717551</v>
      </c>
      <c r="D22" s="215">
        <v>0.62591209999999997</v>
      </c>
      <c r="E22" s="215">
        <v>12.7780734</v>
      </c>
      <c r="F22" s="215">
        <v>7.2354206999999997</v>
      </c>
      <c r="G22" s="215">
        <v>9.9004130999999997</v>
      </c>
      <c r="H22" s="7"/>
    </row>
    <row r="23" spans="1:28" x14ac:dyDescent="0.25">
      <c r="A23" s="197">
        <v>2013</v>
      </c>
      <c r="B23" s="215">
        <v>27.468614899999999</v>
      </c>
      <c r="C23" s="215">
        <v>11.312037500000001</v>
      </c>
      <c r="D23" s="215">
        <v>0.497029</v>
      </c>
      <c r="E23" s="215">
        <v>11.6621161</v>
      </c>
      <c r="F23" s="215">
        <v>6.9997498</v>
      </c>
      <c r="G23" s="215">
        <v>9.7766043000000007</v>
      </c>
      <c r="H23" s="7"/>
      <c r="J23" s="347" t="s">
        <v>301</v>
      </c>
      <c r="K23" s="347"/>
      <c r="L23" s="347"/>
      <c r="M23" s="347"/>
      <c r="N23" s="347"/>
      <c r="O23" s="347"/>
      <c r="P23" s="347"/>
      <c r="Q23" s="347"/>
      <c r="R23" s="347"/>
      <c r="S23" s="347"/>
    </row>
    <row r="24" spans="1:28" ht="14.65" customHeight="1" x14ac:dyDescent="0.25">
      <c r="A24" s="197">
        <v>2014</v>
      </c>
      <c r="B24" s="215">
        <v>28.279526099999998</v>
      </c>
      <c r="C24" s="215">
        <v>11.517481399999999</v>
      </c>
      <c r="D24" s="215">
        <v>0.45703310000000003</v>
      </c>
      <c r="E24" s="215">
        <v>11.5742929</v>
      </c>
      <c r="F24" s="215">
        <v>7.2156656999999997</v>
      </c>
      <c r="G24" s="215">
        <v>9.3421303000000009</v>
      </c>
      <c r="H24" s="7"/>
      <c r="J24" s="344" t="s">
        <v>796</v>
      </c>
      <c r="K24" s="344"/>
      <c r="L24" s="344"/>
      <c r="M24" s="344"/>
      <c r="N24" s="344"/>
      <c r="O24" s="344"/>
      <c r="P24" s="344"/>
      <c r="Q24" s="344"/>
      <c r="R24" s="344"/>
      <c r="S24" s="344"/>
    </row>
    <row r="25" spans="1:28" x14ac:dyDescent="0.25">
      <c r="A25" s="197">
        <v>2015</v>
      </c>
      <c r="B25" s="215">
        <v>27.3646244</v>
      </c>
      <c r="C25" s="215">
        <v>11.144737900000001</v>
      </c>
      <c r="D25" s="215">
        <v>0.4164641</v>
      </c>
      <c r="E25" s="215">
        <v>10.4321441</v>
      </c>
      <c r="F25" s="215">
        <v>6.9042664</v>
      </c>
      <c r="G25" s="215">
        <v>6.5715558999999999</v>
      </c>
      <c r="H25" s="7"/>
      <c r="J25" s="344"/>
      <c r="K25" s="344"/>
      <c r="L25" s="344"/>
      <c r="M25" s="344"/>
      <c r="N25" s="344"/>
      <c r="O25" s="344"/>
      <c r="P25" s="344"/>
      <c r="Q25" s="344"/>
      <c r="R25" s="344"/>
      <c r="S25" s="344"/>
    </row>
    <row r="26" spans="1:28" x14ac:dyDescent="0.25">
      <c r="A26" s="197">
        <v>2016</v>
      </c>
      <c r="B26" s="215">
        <v>27.759975900000001</v>
      </c>
      <c r="C26" s="215">
        <v>10.674162900000001</v>
      </c>
      <c r="D26" s="215">
        <v>0.37151129999999999</v>
      </c>
      <c r="E26" s="215">
        <v>9.9968692000000008</v>
      </c>
      <c r="F26" s="215">
        <v>6.3422938999999996</v>
      </c>
      <c r="G26" s="215">
        <v>5.3544362999999997</v>
      </c>
      <c r="H26" s="7"/>
      <c r="J26" s="344"/>
      <c r="K26" s="344"/>
      <c r="L26" s="344"/>
      <c r="M26" s="344"/>
      <c r="N26" s="344"/>
      <c r="O26" s="344"/>
      <c r="P26" s="344"/>
      <c r="Q26" s="344"/>
      <c r="R26" s="344"/>
      <c r="S26" s="344"/>
      <c r="U26" s="241"/>
    </row>
    <row r="27" spans="1:28" x14ac:dyDescent="0.25">
      <c r="A27" s="197">
        <v>1992</v>
      </c>
      <c r="B27" s="215">
        <v>24.021382500000001</v>
      </c>
      <c r="C27" s="215">
        <v>31.5547608</v>
      </c>
      <c r="D27" s="215">
        <v>9.8225166999999995</v>
      </c>
      <c r="E27" s="215">
        <v>11.325283499999999</v>
      </c>
      <c r="F27" s="215">
        <v>13.597239399999999</v>
      </c>
      <c r="G27" s="215">
        <v>18.894064499999999</v>
      </c>
      <c r="H27" s="7"/>
      <c r="J27" s="342" t="s">
        <v>144</v>
      </c>
      <c r="K27" s="342"/>
      <c r="L27" s="342"/>
      <c r="M27" s="342"/>
      <c r="N27" s="342"/>
      <c r="O27" s="342"/>
      <c r="P27" s="342"/>
      <c r="Q27" s="342"/>
      <c r="R27" s="342"/>
      <c r="S27" s="342"/>
    </row>
    <row r="28" spans="1:28" x14ac:dyDescent="0.25">
      <c r="A28" s="197">
        <v>1993</v>
      </c>
      <c r="B28" s="215">
        <v>23.245504100000002</v>
      </c>
      <c r="C28" s="215">
        <v>30.892546200000002</v>
      </c>
      <c r="D28" s="215">
        <v>9.7167560999999996</v>
      </c>
      <c r="E28" s="215">
        <v>12.334212000000001</v>
      </c>
      <c r="F28" s="215">
        <v>13.609640000000001</v>
      </c>
      <c r="G28" s="215">
        <v>17.915337900000001</v>
      </c>
      <c r="H28" s="7"/>
      <c r="J28" s="362" t="s">
        <v>261</v>
      </c>
      <c r="K28" s="362"/>
      <c r="L28" s="362"/>
      <c r="M28" s="362"/>
      <c r="N28" s="362"/>
      <c r="O28" s="362"/>
      <c r="P28" s="362"/>
      <c r="Q28" s="362"/>
      <c r="R28" s="362"/>
      <c r="S28" s="362"/>
    </row>
    <row r="29" spans="1:28" x14ac:dyDescent="0.25">
      <c r="A29" s="197">
        <v>1994</v>
      </c>
      <c r="B29" s="215">
        <v>23.395623199999999</v>
      </c>
      <c r="C29" s="215">
        <v>26.904204499999999</v>
      </c>
      <c r="D29" s="215">
        <v>9.5201595000000001</v>
      </c>
      <c r="E29" s="215">
        <v>11.6808283</v>
      </c>
      <c r="F29" s="215">
        <v>12.688068599999999</v>
      </c>
      <c r="G29" s="215">
        <v>17.354096699999999</v>
      </c>
      <c r="H29" s="7"/>
      <c r="J29" s="362"/>
      <c r="K29" s="362"/>
      <c r="L29" s="362"/>
      <c r="M29" s="362"/>
      <c r="N29" s="362"/>
      <c r="O29" s="362"/>
      <c r="P29" s="362"/>
      <c r="Q29" s="362"/>
      <c r="R29" s="362"/>
      <c r="S29" s="362"/>
    </row>
    <row r="30" spans="1:28" ht="14.65" customHeight="1" x14ac:dyDescent="0.25">
      <c r="A30" s="197">
        <v>1995</v>
      </c>
      <c r="B30" s="215">
        <v>23.5744337</v>
      </c>
      <c r="C30" s="215">
        <v>26.819538699999999</v>
      </c>
      <c r="D30" s="215">
        <v>8.8891565999999997</v>
      </c>
      <c r="E30" s="215">
        <v>11.765583599999999</v>
      </c>
      <c r="F30" s="215">
        <v>12.194203099999999</v>
      </c>
      <c r="G30" s="215">
        <v>17.848319400000001</v>
      </c>
      <c r="H30" s="7"/>
      <c r="J30" s="171"/>
      <c r="K30" s="171"/>
      <c r="L30" s="171"/>
      <c r="M30" s="171"/>
      <c r="N30" s="171"/>
      <c r="O30" s="171"/>
      <c r="P30" s="171"/>
      <c r="Q30" s="171"/>
      <c r="R30" s="171"/>
      <c r="S30" s="171"/>
    </row>
    <row r="31" spans="1:28" ht="14.65" customHeight="1" x14ac:dyDescent="0.25">
      <c r="A31" s="197">
        <v>1996</v>
      </c>
      <c r="B31" s="215">
        <v>22.160478099999999</v>
      </c>
      <c r="C31" s="215">
        <v>25.512850499999999</v>
      </c>
      <c r="D31" s="215">
        <v>9.1786712999999995</v>
      </c>
      <c r="E31" s="215">
        <v>12.657819399999999</v>
      </c>
      <c r="F31" s="215">
        <v>12.321141799999999</v>
      </c>
      <c r="G31" s="215">
        <v>16.690584099999999</v>
      </c>
      <c r="H31" s="7"/>
      <c r="J31" s="363"/>
      <c r="K31" s="363"/>
      <c r="L31" s="363"/>
      <c r="M31" s="363"/>
      <c r="N31" s="363"/>
      <c r="O31" s="363"/>
      <c r="P31" s="363"/>
      <c r="Q31" s="363"/>
      <c r="R31" s="363"/>
      <c r="S31" s="363"/>
    </row>
    <row r="32" spans="1:28" x14ac:dyDescent="0.25">
      <c r="A32" s="197">
        <v>1997</v>
      </c>
      <c r="B32" s="215">
        <v>23.037428200000001</v>
      </c>
      <c r="C32" s="215">
        <v>24.609237700000001</v>
      </c>
      <c r="D32" s="215">
        <v>8.1026471999999998</v>
      </c>
      <c r="E32" s="215">
        <v>12.810557599999999</v>
      </c>
      <c r="F32" s="215">
        <v>10.936139000000001</v>
      </c>
      <c r="G32" s="215">
        <v>14.714746</v>
      </c>
      <c r="H32" s="7"/>
    </row>
    <row r="33" spans="1:8" x14ac:dyDescent="0.25">
      <c r="A33" s="197">
        <v>1998</v>
      </c>
      <c r="B33" s="215">
        <v>22.9534971</v>
      </c>
      <c r="C33" s="215">
        <v>23.412865799999999</v>
      </c>
      <c r="D33" s="215">
        <v>7.7630514000000002</v>
      </c>
      <c r="E33" s="215">
        <v>14.2081128</v>
      </c>
      <c r="F33" s="215">
        <v>10.894549</v>
      </c>
      <c r="G33" s="215">
        <v>15.952564600000001</v>
      </c>
      <c r="H33" s="7"/>
    </row>
    <row r="34" spans="1:8" x14ac:dyDescent="0.25">
      <c r="A34" s="197">
        <v>1999</v>
      </c>
      <c r="B34" s="215">
        <v>22.8055293</v>
      </c>
      <c r="C34" s="215">
        <v>22.495402500000001</v>
      </c>
      <c r="D34" s="215">
        <v>7.0635744999999996</v>
      </c>
      <c r="E34" s="215">
        <v>14.8969456</v>
      </c>
      <c r="F34" s="215">
        <v>11.120665000000001</v>
      </c>
      <c r="G34" s="215">
        <v>16.733977800000002</v>
      </c>
      <c r="H34" s="7"/>
    </row>
    <row r="35" spans="1:8" x14ac:dyDescent="0.25">
      <c r="A35" s="197">
        <v>2000</v>
      </c>
      <c r="B35" s="215">
        <v>21.952004800000001</v>
      </c>
      <c r="C35" s="215">
        <v>21.266519200000001</v>
      </c>
      <c r="D35" s="215">
        <v>6.3398007999999999</v>
      </c>
      <c r="E35" s="215">
        <v>14.590307299999999</v>
      </c>
      <c r="F35" s="215">
        <v>10.957667799999999</v>
      </c>
      <c r="G35" s="215">
        <v>14.7662949</v>
      </c>
      <c r="H35" s="7"/>
    </row>
    <row r="36" spans="1:8" x14ac:dyDescent="0.25">
      <c r="A36" s="197">
        <v>2001</v>
      </c>
      <c r="B36" s="215">
        <v>22.189959300000002</v>
      </c>
      <c r="C36" s="215">
        <v>20.7794244</v>
      </c>
      <c r="D36" s="215">
        <v>5.4251645000000002</v>
      </c>
      <c r="E36" s="215">
        <v>14.7719778</v>
      </c>
      <c r="F36" s="215">
        <v>9.4845299999999995</v>
      </c>
      <c r="G36" s="215">
        <v>16.5439434</v>
      </c>
      <c r="H36" s="7"/>
    </row>
    <row r="37" spans="1:8" x14ac:dyDescent="0.25">
      <c r="A37" s="197">
        <v>2002</v>
      </c>
      <c r="B37" s="215">
        <v>20.628998200000002</v>
      </c>
      <c r="C37" s="215">
        <v>19.725658299999999</v>
      </c>
      <c r="D37" s="215">
        <v>3.843426</v>
      </c>
      <c r="E37" s="215">
        <v>18.272455399999998</v>
      </c>
      <c r="F37" s="215">
        <v>9.6222954000000005</v>
      </c>
      <c r="G37" s="215">
        <v>14.5919936</v>
      </c>
      <c r="H37" s="7"/>
    </row>
    <row r="38" spans="1:8" x14ac:dyDescent="0.25">
      <c r="A38" s="197">
        <v>2003</v>
      </c>
      <c r="B38" s="215">
        <v>19.466784499999999</v>
      </c>
      <c r="C38" s="215">
        <v>18.2819194</v>
      </c>
      <c r="D38" s="215">
        <v>2.6524165000000002</v>
      </c>
      <c r="E38" s="215">
        <v>20.573054599999999</v>
      </c>
      <c r="F38" s="215">
        <v>9.7313106000000005</v>
      </c>
      <c r="G38" s="215">
        <v>13.7008294</v>
      </c>
      <c r="H38" s="7"/>
    </row>
    <row r="39" spans="1:8" x14ac:dyDescent="0.25">
      <c r="A39" s="197">
        <v>2004</v>
      </c>
      <c r="B39" s="215">
        <v>20.114718199999999</v>
      </c>
      <c r="C39" s="215">
        <v>17.2758611</v>
      </c>
      <c r="D39" s="215">
        <v>2.5407856</v>
      </c>
      <c r="E39" s="215">
        <v>20.539647899999999</v>
      </c>
      <c r="F39" s="215">
        <v>9.1222566</v>
      </c>
      <c r="G39" s="215">
        <v>14.4075194</v>
      </c>
      <c r="H39" s="7"/>
    </row>
    <row r="40" spans="1:8" x14ac:dyDescent="0.25">
      <c r="A40" s="197">
        <v>2005</v>
      </c>
      <c r="B40" s="215">
        <v>19.711971399999999</v>
      </c>
      <c r="C40" s="215">
        <v>16.714479799999999</v>
      </c>
      <c r="D40" s="215">
        <v>2.2346094999999999</v>
      </c>
      <c r="E40" s="215">
        <v>23.0810022</v>
      </c>
      <c r="F40" s="215">
        <v>8.5386524999999995</v>
      </c>
      <c r="G40" s="215">
        <v>13.2230375</v>
      </c>
      <c r="H40" s="7"/>
    </row>
    <row r="41" spans="1:8" x14ac:dyDescent="0.25">
      <c r="A41" s="197">
        <v>2006</v>
      </c>
      <c r="B41" s="215">
        <v>19.234318900000002</v>
      </c>
      <c r="C41" s="215">
        <v>16.428015899999998</v>
      </c>
      <c r="D41" s="215">
        <v>1.7982412999999999</v>
      </c>
      <c r="E41" s="215">
        <v>23.56493</v>
      </c>
      <c r="F41" s="215">
        <v>8.6320312000000001</v>
      </c>
      <c r="G41" s="215">
        <v>12.6526532</v>
      </c>
      <c r="H41" s="7"/>
    </row>
    <row r="42" spans="1:8" x14ac:dyDescent="0.25">
      <c r="A42" s="197">
        <v>2007</v>
      </c>
      <c r="B42" s="215">
        <v>19.553102899999999</v>
      </c>
      <c r="C42" s="215">
        <v>15.8929619</v>
      </c>
      <c r="D42" s="215">
        <v>1.9905687000000001</v>
      </c>
      <c r="E42" s="215">
        <v>24.620517599999999</v>
      </c>
      <c r="F42" s="215">
        <v>8.5148255000000006</v>
      </c>
      <c r="G42" s="215">
        <v>11.44929</v>
      </c>
      <c r="H42" s="7"/>
    </row>
    <row r="43" spans="1:8" x14ac:dyDescent="0.25">
      <c r="A43" s="197">
        <v>2008</v>
      </c>
      <c r="B43" s="215">
        <v>20.036562700000001</v>
      </c>
      <c r="C43" s="215">
        <v>14.3751535</v>
      </c>
      <c r="D43" s="215">
        <v>1.2276355000000001</v>
      </c>
      <c r="E43" s="215">
        <v>23.590141599999999</v>
      </c>
      <c r="F43" s="215">
        <v>8.7949488999999996</v>
      </c>
      <c r="G43" s="215">
        <v>10.7554581</v>
      </c>
      <c r="H43" s="7"/>
    </row>
    <row r="44" spans="1:8" x14ac:dyDescent="0.25">
      <c r="A44" s="197">
        <v>2009</v>
      </c>
      <c r="B44" s="215">
        <v>20.444830400000001</v>
      </c>
      <c r="C44" s="215">
        <v>15.504867000000001</v>
      </c>
      <c r="D44" s="215">
        <v>1.3339335999999999</v>
      </c>
      <c r="E44" s="215">
        <v>22.025310399999999</v>
      </c>
      <c r="F44" s="215">
        <v>8.8223113000000009</v>
      </c>
      <c r="G44" s="215">
        <v>11.157142</v>
      </c>
      <c r="H44" s="7"/>
    </row>
    <row r="45" spans="1:8" x14ac:dyDescent="0.25">
      <c r="A45" s="197">
        <v>2010</v>
      </c>
      <c r="B45" s="215">
        <v>23.635182199999999</v>
      </c>
      <c r="C45" s="215">
        <v>16.501131999999998</v>
      </c>
      <c r="D45" s="215">
        <v>1.2417541999999999</v>
      </c>
      <c r="E45" s="215">
        <v>18.1488671</v>
      </c>
      <c r="F45" s="215">
        <v>8.5207639000000004</v>
      </c>
      <c r="G45" s="215">
        <v>12.3842377</v>
      </c>
      <c r="H45" s="7"/>
    </row>
    <row r="46" spans="1:8" x14ac:dyDescent="0.25">
      <c r="A46" s="197">
        <v>2011</v>
      </c>
      <c r="B46" s="215">
        <v>24.329605300000001</v>
      </c>
      <c r="C46" s="215">
        <v>15.7735389</v>
      </c>
      <c r="D46" s="215">
        <v>1.0206237</v>
      </c>
      <c r="E46" s="215">
        <v>16.4142388</v>
      </c>
      <c r="F46" s="215">
        <v>8.0989488999999999</v>
      </c>
      <c r="G46" s="215">
        <v>11.780512699999999</v>
      </c>
      <c r="H46" s="7"/>
    </row>
    <row r="47" spans="1:8" x14ac:dyDescent="0.25">
      <c r="A47" s="197">
        <v>2012</v>
      </c>
      <c r="B47" s="215">
        <v>27.009594499999999</v>
      </c>
      <c r="C47" s="215">
        <v>15.989962800000001</v>
      </c>
      <c r="D47" s="215">
        <v>0.77659699999999998</v>
      </c>
      <c r="E47" s="215">
        <v>14.527587499999999</v>
      </c>
      <c r="F47" s="215">
        <v>7.7306429999999997</v>
      </c>
      <c r="G47" s="215">
        <v>12.975221299999999</v>
      </c>
      <c r="H47" s="7"/>
    </row>
    <row r="48" spans="1:8" x14ac:dyDescent="0.25">
      <c r="A48" s="197">
        <v>2013</v>
      </c>
      <c r="B48" s="215">
        <v>26.5826326</v>
      </c>
      <c r="C48" s="215">
        <v>15.4934601</v>
      </c>
      <c r="D48" s="215">
        <v>0.60867830000000001</v>
      </c>
      <c r="E48" s="215">
        <v>13.2829514</v>
      </c>
      <c r="F48" s="215">
        <v>7.4201462999999999</v>
      </c>
      <c r="G48" s="215">
        <v>12.061818799999999</v>
      </c>
      <c r="H48" s="7"/>
    </row>
    <row r="49" spans="1:8" x14ac:dyDescent="0.25">
      <c r="A49" s="197">
        <v>2014</v>
      </c>
      <c r="B49" s="215">
        <v>27.4935969</v>
      </c>
      <c r="C49" s="215">
        <v>15.578962000000001</v>
      </c>
      <c r="D49" s="215">
        <v>0.59326159999999994</v>
      </c>
      <c r="E49" s="215">
        <v>13.135436500000001</v>
      </c>
      <c r="F49" s="215">
        <v>7.5543753999999996</v>
      </c>
      <c r="G49" s="215">
        <v>11.0440038</v>
      </c>
      <c r="H49" s="7"/>
    </row>
    <row r="50" spans="1:8" x14ac:dyDescent="0.25">
      <c r="A50" s="197">
        <v>2015</v>
      </c>
      <c r="B50" s="215">
        <v>26.299407299999999</v>
      </c>
      <c r="C50" s="215">
        <v>15.1306253</v>
      </c>
      <c r="D50" s="215">
        <v>0.46910879999999999</v>
      </c>
      <c r="E50" s="215">
        <v>11.7019634</v>
      </c>
      <c r="F50" s="215">
        <v>7.2709384999999997</v>
      </c>
      <c r="G50" s="215">
        <v>7.9421692000000004</v>
      </c>
      <c r="H50" s="7"/>
    </row>
    <row r="51" spans="1:8" x14ac:dyDescent="0.25">
      <c r="A51" s="197">
        <v>2016</v>
      </c>
      <c r="B51" s="215">
        <v>26.4752467</v>
      </c>
      <c r="C51" s="215">
        <v>14.3948442</v>
      </c>
      <c r="D51" s="215">
        <v>0.4094314</v>
      </c>
      <c r="E51" s="215">
        <v>11.3459971</v>
      </c>
      <c r="F51" s="215">
        <v>6.8105969000000002</v>
      </c>
      <c r="G51" s="215">
        <v>6.2025172</v>
      </c>
      <c r="H51" s="7"/>
    </row>
    <row r="52" spans="1:8" x14ac:dyDescent="0.25">
      <c r="A52" s="197">
        <v>1992</v>
      </c>
      <c r="B52" s="215">
        <v>17.405920299999998</v>
      </c>
      <c r="C52" s="215">
        <v>8.5631178000000006</v>
      </c>
      <c r="D52" s="215">
        <v>4.6726536999999997</v>
      </c>
      <c r="E52" s="215">
        <v>5.4997907000000001</v>
      </c>
      <c r="F52" s="215">
        <v>8.0926769000000007</v>
      </c>
      <c r="G52" s="215">
        <v>7.3832421000000004</v>
      </c>
      <c r="H52" s="7"/>
    </row>
    <row r="53" spans="1:8" x14ac:dyDescent="0.25">
      <c r="A53" s="197">
        <v>1993</v>
      </c>
      <c r="B53" s="215">
        <v>16.803174899999998</v>
      </c>
      <c r="C53" s="215">
        <v>8.6207993999999992</v>
      </c>
      <c r="D53" s="215">
        <v>5.2066131999999996</v>
      </c>
      <c r="E53" s="215">
        <v>5.5341877999999998</v>
      </c>
      <c r="F53" s="215">
        <v>8.5467975000000003</v>
      </c>
      <c r="G53" s="215">
        <v>7.6138006000000003</v>
      </c>
      <c r="H53" s="7"/>
    </row>
    <row r="54" spans="1:8" x14ac:dyDescent="0.25">
      <c r="A54" s="197">
        <v>1994</v>
      </c>
      <c r="B54" s="215">
        <v>16.462585499999999</v>
      </c>
      <c r="C54" s="215">
        <v>8.7437328999999995</v>
      </c>
      <c r="D54" s="215">
        <v>4.6247727999999997</v>
      </c>
      <c r="E54" s="215">
        <v>5.5621467999999998</v>
      </c>
      <c r="F54" s="215">
        <v>7.8694474000000003</v>
      </c>
      <c r="G54" s="215">
        <v>7.5467086999999999</v>
      </c>
      <c r="H54" s="7"/>
    </row>
    <row r="55" spans="1:8" x14ac:dyDescent="0.25">
      <c r="A55" s="197">
        <v>1995</v>
      </c>
      <c r="B55" s="215">
        <v>17.460007300000001</v>
      </c>
      <c r="C55" s="215">
        <v>8.8338908000000007</v>
      </c>
      <c r="D55" s="215">
        <v>4.8361926000000004</v>
      </c>
      <c r="E55" s="215">
        <v>6.4792297000000003</v>
      </c>
      <c r="F55" s="215">
        <v>8.0282658999999992</v>
      </c>
      <c r="G55" s="215">
        <v>7.3473965000000003</v>
      </c>
      <c r="H55" s="7"/>
    </row>
    <row r="56" spans="1:8" x14ac:dyDescent="0.25">
      <c r="A56" s="197">
        <v>1996</v>
      </c>
      <c r="B56" s="215">
        <v>18.109948500000002</v>
      </c>
      <c r="C56" s="215">
        <v>8.7027423000000006</v>
      </c>
      <c r="D56" s="215">
        <v>4.8146652999999997</v>
      </c>
      <c r="E56" s="215">
        <v>6.7482651000000002</v>
      </c>
      <c r="F56" s="215">
        <v>8.0894539000000005</v>
      </c>
      <c r="G56" s="215">
        <v>7.7489755999999996</v>
      </c>
      <c r="H56" s="7"/>
    </row>
    <row r="57" spans="1:8" x14ac:dyDescent="0.25">
      <c r="A57" s="197">
        <v>1997</v>
      </c>
      <c r="B57" s="215">
        <v>17.790442899999999</v>
      </c>
      <c r="C57" s="215">
        <v>8.6048133999999994</v>
      </c>
      <c r="D57" s="215">
        <v>5.0051747999999998</v>
      </c>
      <c r="E57" s="215">
        <v>6.9086388999999997</v>
      </c>
      <c r="F57" s="215">
        <v>8.5968339999999994</v>
      </c>
      <c r="G57" s="215">
        <v>7.2495539999999998</v>
      </c>
      <c r="H57" s="7"/>
    </row>
    <row r="58" spans="1:8" x14ac:dyDescent="0.25">
      <c r="A58" s="197">
        <v>1998</v>
      </c>
      <c r="B58" s="215">
        <v>19.3579276</v>
      </c>
      <c r="C58" s="215">
        <v>8.6210710000000006</v>
      </c>
      <c r="D58" s="215">
        <v>4.5831030999999998</v>
      </c>
      <c r="E58" s="215">
        <v>7.8530382999999997</v>
      </c>
      <c r="F58" s="215">
        <v>8.0361119999999993</v>
      </c>
      <c r="G58" s="215">
        <v>8.1010643000000009</v>
      </c>
      <c r="H58" s="7"/>
    </row>
    <row r="59" spans="1:8" x14ac:dyDescent="0.25">
      <c r="A59" s="197">
        <v>1999</v>
      </c>
      <c r="B59" s="215">
        <v>18.802223600000001</v>
      </c>
      <c r="C59" s="215">
        <v>7.9268964999999998</v>
      </c>
      <c r="D59" s="215">
        <v>4.0058730000000002</v>
      </c>
      <c r="E59" s="215">
        <v>8.7242277000000001</v>
      </c>
      <c r="F59" s="215">
        <v>7.5964498999999996</v>
      </c>
      <c r="G59" s="215">
        <v>8.6824505999999992</v>
      </c>
      <c r="H59" s="7"/>
    </row>
    <row r="60" spans="1:8" x14ac:dyDescent="0.25">
      <c r="A60" s="197">
        <v>2000</v>
      </c>
      <c r="B60" s="215">
        <v>18.987891699999999</v>
      </c>
      <c r="C60" s="215">
        <v>8.3006346000000004</v>
      </c>
      <c r="D60" s="215">
        <v>4.4181195999999998</v>
      </c>
      <c r="E60" s="215">
        <v>9.2848667999999996</v>
      </c>
      <c r="F60" s="215">
        <v>7.7542625000000003</v>
      </c>
      <c r="G60" s="215">
        <v>8.4797434000000003</v>
      </c>
      <c r="H60" s="7"/>
    </row>
    <row r="61" spans="1:8" x14ac:dyDescent="0.25">
      <c r="A61" s="197">
        <v>2001</v>
      </c>
      <c r="B61" s="215">
        <v>19.075915200000001</v>
      </c>
      <c r="C61" s="215">
        <v>7.9510192999999996</v>
      </c>
      <c r="D61" s="215">
        <v>3.4392716000000001</v>
      </c>
      <c r="E61" s="215">
        <v>9.7305857000000007</v>
      </c>
      <c r="F61" s="215">
        <v>7.7317726000000002</v>
      </c>
      <c r="G61" s="215">
        <v>9.0302579999999999</v>
      </c>
      <c r="H61" s="7"/>
    </row>
    <row r="62" spans="1:8" x14ac:dyDescent="0.25">
      <c r="A62" s="197">
        <v>2002</v>
      </c>
      <c r="B62" s="215">
        <v>18.824850000000001</v>
      </c>
      <c r="C62" s="215">
        <v>7.8077528000000003</v>
      </c>
      <c r="D62" s="215">
        <v>2.7142200999999999</v>
      </c>
      <c r="E62" s="215">
        <v>11.727399500000001</v>
      </c>
      <c r="F62" s="215">
        <v>7.6640658000000004</v>
      </c>
      <c r="G62" s="215">
        <v>8.2813674000000006</v>
      </c>
      <c r="H62" s="7"/>
    </row>
    <row r="63" spans="1:8" x14ac:dyDescent="0.25">
      <c r="A63" s="197">
        <v>2003</v>
      </c>
      <c r="B63" s="215">
        <v>17.592838100000002</v>
      </c>
      <c r="C63" s="215">
        <v>7.5300903999999997</v>
      </c>
      <c r="D63" s="215">
        <v>2.1789809</v>
      </c>
      <c r="E63" s="215">
        <v>13.828857599999999</v>
      </c>
      <c r="F63" s="215">
        <v>6.8942300000000003</v>
      </c>
      <c r="G63" s="215">
        <v>8.3036264000000006</v>
      </c>
      <c r="H63" s="7"/>
    </row>
    <row r="64" spans="1:8" x14ac:dyDescent="0.25">
      <c r="A64" s="197">
        <v>2004</v>
      </c>
      <c r="B64" s="215">
        <v>18.907095600000002</v>
      </c>
      <c r="C64" s="215">
        <v>7.3903821000000001</v>
      </c>
      <c r="D64" s="215">
        <v>1.9133762999999999</v>
      </c>
      <c r="E64" s="215">
        <v>14.385547799999999</v>
      </c>
      <c r="F64" s="215">
        <v>7.2399155000000004</v>
      </c>
      <c r="G64" s="215">
        <v>7.6997099999999996</v>
      </c>
      <c r="H64" s="7"/>
    </row>
    <row r="65" spans="1:8" x14ac:dyDescent="0.25">
      <c r="A65" s="197">
        <v>2005</v>
      </c>
      <c r="B65" s="215">
        <v>19.0849072</v>
      </c>
      <c r="C65" s="215">
        <v>7.4103732000000004</v>
      </c>
      <c r="D65" s="215">
        <v>1.6465358000000001</v>
      </c>
      <c r="E65" s="215">
        <v>16.315515900000001</v>
      </c>
      <c r="F65" s="215">
        <v>7.3222911000000002</v>
      </c>
      <c r="G65" s="215">
        <v>8.0736977000000003</v>
      </c>
      <c r="H65" s="7"/>
    </row>
    <row r="66" spans="1:8" x14ac:dyDescent="0.25">
      <c r="A66" s="197">
        <v>2006</v>
      </c>
      <c r="B66" s="215">
        <v>19.436851300000001</v>
      </c>
      <c r="C66" s="215">
        <v>7.5147697000000004</v>
      </c>
      <c r="D66" s="215">
        <v>1.2005148999999999</v>
      </c>
      <c r="E66" s="215">
        <v>16.528551</v>
      </c>
      <c r="F66" s="215">
        <v>6.9120163999999997</v>
      </c>
      <c r="G66" s="215">
        <v>8.2971433999999995</v>
      </c>
      <c r="H66" s="7"/>
    </row>
    <row r="67" spans="1:8" x14ac:dyDescent="0.25">
      <c r="A67" s="197">
        <v>2007</v>
      </c>
      <c r="B67" s="215">
        <v>20.120316800000001</v>
      </c>
      <c r="C67" s="215">
        <v>6.7162607000000003</v>
      </c>
      <c r="D67" s="215">
        <v>1.11538</v>
      </c>
      <c r="E67" s="215">
        <v>17.433676599999998</v>
      </c>
      <c r="F67" s="215">
        <v>7.0117944999999997</v>
      </c>
      <c r="G67" s="215">
        <v>7.3234019999999997</v>
      </c>
      <c r="H67" s="7"/>
    </row>
    <row r="68" spans="1:8" x14ac:dyDescent="0.25">
      <c r="A68" s="197">
        <v>2008</v>
      </c>
      <c r="B68" s="215">
        <v>19.5230791</v>
      </c>
      <c r="C68" s="215">
        <v>6.9782048999999997</v>
      </c>
      <c r="D68" s="215">
        <v>1.0596454</v>
      </c>
      <c r="E68" s="215">
        <v>17.503392999999999</v>
      </c>
      <c r="F68" s="215">
        <v>6.9035520999999997</v>
      </c>
      <c r="G68" s="215">
        <v>8.0181802999999991</v>
      </c>
      <c r="H68" s="7"/>
    </row>
    <row r="69" spans="1:8" x14ac:dyDescent="0.25">
      <c r="A69" s="197">
        <v>2009</v>
      </c>
      <c r="B69" s="215">
        <v>20.729948400000001</v>
      </c>
      <c r="C69" s="215">
        <v>7.408442</v>
      </c>
      <c r="D69" s="215">
        <v>0.92711299999999996</v>
      </c>
      <c r="E69" s="215">
        <v>16.6782219</v>
      </c>
      <c r="F69" s="215">
        <v>7.0917517999999999</v>
      </c>
      <c r="G69" s="215">
        <v>7.0287170999999997</v>
      </c>
      <c r="H69" s="7"/>
    </row>
    <row r="70" spans="1:8" x14ac:dyDescent="0.25">
      <c r="A70" s="197">
        <v>2010</v>
      </c>
      <c r="B70" s="215">
        <v>23.564670499999998</v>
      </c>
      <c r="C70" s="215">
        <v>7.7419057000000002</v>
      </c>
      <c r="D70" s="215">
        <v>0.97211040000000004</v>
      </c>
      <c r="E70" s="215">
        <v>14.053845300000001</v>
      </c>
      <c r="F70" s="215">
        <v>6.9958672000000002</v>
      </c>
      <c r="G70" s="215">
        <v>7.8043585000000002</v>
      </c>
      <c r="H70" s="7"/>
    </row>
    <row r="71" spans="1:8" x14ac:dyDescent="0.25">
      <c r="A71" s="197">
        <v>2011</v>
      </c>
      <c r="B71" s="215">
        <v>25.197464</v>
      </c>
      <c r="C71" s="215">
        <v>7.4109676000000002</v>
      </c>
      <c r="D71" s="215">
        <v>0.66631220000000002</v>
      </c>
      <c r="E71" s="215">
        <v>12.6233702</v>
      </c>
      <c r="F71" s="215">
        <v>7.2815536999999999</v>
      </c>
      <c r="G71" s="215">
        <v>7.5129902</v>
      </c>
      <c r="H71" s="7"/>
    </row>
    <row r="72" spans="1:8" x14ac:dyDescent="0.25">
      <c r="A72" s="197">
        <v>2012</v>
      </c>
      <c r="B72" s="215">
        <v>27.700793600000001</v>
      </c>
      <c r="C72" s="215">
        <v>8.2146869999999996</v>
      </c>
      <c r="D72" s="215">
        <v>0.5020502</v>
      </c>
      <c r="E72" s="215">
        <v>11.525262400000001</v>
      </c>
      <c r="F72" s="215">
        <v>6.8529131000000003</v>
      </c>
      <c r="G72" s="215">
        <v>7.8356389999999996</v>
      </c>
      <c r="H72" s="7"/>
    </row>
    <row r="73" spans="1:8" x14ac:dyDescent="0.25">
      <c r="A73" s="197">
        <v>2013</v>
      </c>
      <c r="B73" s="215">
        <v>28.634989699999998</v>
      </c>
      <c r="C73" s="215">
        <v>7.7872313999999996</v>
      </c>
      <c r="D73" s="215">
        <v>0.41004230000000003</v>
      </c>
      <c r="E73" s="215">
        <v>10.4681611</v>
      </c>
      <c r="F73" s="215">
        <v>6.6937515000000003</v>
      </c>
      <c r="G73" s="215">
        <v>8.2377508000000006</v>
      </c>
      <c r="H73" s="7"/>
    </row>
    <row r="74" spans="1:8" x14ac:dyDescent="0.25">
      <c r="A74" s="197">
        <v>2014</v>
      </c>
      <c r="B74" s="215">
        <v>29.3979213</v>
      </c>
      <c r="C74" s="215">
        <v>8.0594037000000007</v>
      </c>
      <c r="D74" s="215">
        <v>0.33739770000000002</v>
      </c>
      <c r="E74" s="215">
        <v>10.4495059</v>
      </c>
      <c r="F74" s="215">
        <v>6.9767723000000004</v>
      </c>
      <c r="G74" s="215">
        <v>8.1919632999999994</v>
      </c>
      <c r="H74" s="7"/>
    </row>
    <row r="75" spans="1:8" x14ac:dyDescent="0.25">
      <c r="A75" s="197">
        <v>2015</v>
      </c>
      <c r="B75" s="215">
        <v>28.643142099999999</v>
      </c>
      <c r="C75" s="215">
        <v>7.7730576999999998</v>
      </c>
      <c r="D75" s="215">
        <v>0.36678759999999999</v>
      </c>
      <c r="E75" s="215">
        <v>9.5307952999999994</v>
      </c>
      <c r="F75" s="215">
        <v>6.6459508999999999</v>
      </c>
      <c r="G75" s="215">
        <v>5.6397544000000002</v>
      </c>
      <c r="H75" s="7"/>
    </row>
    <row r="76" spans="1:8" x14ac:dyDescent="0.25">
      <c r="A76" s="197">
        <v>2016</v>
      </c>
      <c r="B76" s="215">
        <v>29.21199</v>
      </c>
      <c r="C76" s="215">
        <v>7.5173999</v>
      </c>
      <c r="D76" s="215">
        <v>0.33818150000000002</v>
      </c>
      <c r="E76" s="215">
        <v>9.0196608999999999</v>
      </c>
      <c r="F76" s="215">
        <v>5.9878163000000004</v>
      </c>
      <c r="G76" s="215">
        <v>4.7803880999999997</v>
      </c>
      <c r="H76" s="7"/>
    </row>
  </sheetData>
  <customSheetViews>
    <customSheetView guid="{C4A283EE-C4B0-4E29-8C19-4963E37D90B7}">
      <selection activeCell="V11" sqref="V11"/>
      <pageMargins left="0.7" right="0.7" top="0.75" bottom="0.75" header="0.3" footer="0.3"/>
      <pageSetup orientation="portrait" horizontalDpi="300" verticalDpi="300" r:id="rId1"/>
    </customSheetView>
    <customSheetView guid="{4065E717-11DE-4CCC-99D1-B3BA920E3F92}">
      <selection activeCell="V11" sqref="V11"/>
      <pageMargins left="0.7" right="0.7" top="0.75" bottom="0.75" header="0.3" footer="0.3"/>
      <pageSetup orientation="portrait" horizontalDpi="300" verticalDpi="300" r:id="rId2"/>
    </customSheetView>
    <customSheetView guid="{B848C897-026E-44C8-A434-4C9BC47821B0}">
      <selection activeCell="V11" sqref="V11"/>
      <pageMargins left="0.7" right="0.7" top="0.75" bottom="0.75" header="0.3" footer="0.3"/>
      <pageSetup orientation="portrait" horizontalDpi="300" verticalDpi="300" r:id="rId3"/>
    </customSheetView>
  </customSheetViews>
  <mergeCells count="6">
    <mergeCell ref="S20:AB20"/>
    <mergeCell ref="J23:S23"/>
    <mergeCell ref="J28:S29"/>
    <mergeCell ref="J31:S31"/>
    <mergeCell ref="J27:S27"/>
    <mergeCell ref="J24:S26"/>
  </mergeCells>
  <pageMargins left="0.7" right="0.7" top="0.75" bottom="0.75" header="0.3" footer="0.3"/>
  <pageSetup orientation="portrait" horizontalDpi="300" verticalDpi="300"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V22"/>
  <sheetViews>
    <sheetView topLeftCell="A4" workbookViewId="0">
      <selection activeCell="I9" sqref="I9"/>
    </sheetView>
  </sheetViews>
  <sheetFormatPr defaultRowHeight="15" x14ac:dyDescent="0.25"/>
  <cols>
    <col min="1" max="1" width="9.7109375" customWidth="1"/>
    <col min="2" max="2" width="11.85546875" style="17" customWidth="1"/>
    <col min="3" max="3" width="5.7109375" style="17" customWidth="1"/>
    <col min="4" max="4" width="10.42578125" style="97" bestFit="1" customWidth="1"/>
    <col min="5" max="5" width="7.28515625" style="17" bestFit="1" customWidth="1"/>
    <col min="6" max="6" width="2.7109375" customWidth="1"/>
    <col min="7" max="7" width="11.85546875" style="17" customWidth="1"/>
    <col min="8" max="8" width="5.7109375" style="17" customWidth="1"/>
    <col min="9" max="9" width="9.42578125" style="97" bestFit="1" customWidth="1"/>
    <col min="10" max="10" width="7.28515625" style="17" bestFit="1" customWidth="1"/>
    <col min="11" max="11" width="2.7109375" customWidth="1"/>
    <col min="12" max="12" width="11.85546875" style="17" customWidth="1"/>
    <col min="13" max="13" width="5.7109375" style="17" customWidth="1"/>
    <col min="14" max="14" width="9.42578125" style="97" bestFit="1" customWidth="1"/>
    <col min="15" max="15" width="7.28515625" style="17" bestFit="1" customWidth="1"/>
  </cols>
  <sheetData>
    <row r="1" spans="1:48" ht="18" customHeight="1" thickBot="1" x14ac:dyDescent="0.3">
      <c r="A1" s="364" t="s">
        <v>310</v>
      </c>
      <c r="B1" s="364"/>
      <c r="C1" s="364"/>
      <c r="D1" s="364"/>
      <c r="E1" s="364"/>
      <c r="F1" s="364"/>
      <c r="G1" s="364"/>
      <c r="H1" s="364"/>
      <c r="I1" s="364"/>
      <c r="J1" s="364"/>
      <c r="K1" s="364"/>
      <c r="L1" s="364"/>
      <c r="M1" s="364"/>
      <c r="N1" s="364"/>
      <c r="O1" s="364"/>
    </row>
    <row r="2" spans="1:48" ht="16.5" thickTop="1" thickBot="1" x14ac:dyDescent="0.3">
      <c r="A2" s="132" t="s">
        <v>51</v>
      </c>
      <c r="B2" s="366" t="s">
        <v>8</v>
      </c>
      <c r="C2" s="366"/>
      <c r="D2" s="366"/>
      <c r="E2" s="366"/>
      <c r="F2" s="19"/>
      <c r="G2" s="366" t="s">
        <v>4</v>
      </c>
      <c r="H2" s="366"/>
      <c r="I2" s="366"/>
      <c r="J2" s="366"/>
      <c r="K2" s="19"/>
      <c r="L2" s="366" t="s">
        <v>5</v>
      </c>
      <c r="M2" s="366"/>
      <c r="N2" s="366"/>
      <c r="O2" s="366"/>
    </row>
    <row r="3" spans="1:48" ht="15.75" thickBot="1" x14ac:dyDescent="0.3">
      <c r="A3" s="133" t="s">
        <v>52</v>
      </c>
      <c r="B3" s="24" t="s">
        <v>50</v>
      </c>
      <c r="C3" s="24" t="s">
        <v>53</v>
      </c>
      <c r="D3" s="96" t="s">
        <v>455</v>
      </c>
      <c r="E3" s="77" t="s">
        <v>168</v>
      </c>
      <c r="F3" s="20"/>
      <c r="G3" s="77" t="s">
        <v>50</v>
      </c>
      <c r="H3" s="24" t="s">
        <v>53</v>
      </c>
      <c r="I3" s="239" t="s">
        <v>455</v>
      </c>
      <c r="J3" s="77" t="s">
        <v>168</v>
      </c>
      <c r="K3" s="20"/>
      <c r="L3" s="77" t="s">
        <v>50</v>
      </c>
      <c r="M3" s="24" t="s">
        <v>53</v>
      </c>
      <c r="N3" s="239" t="s">
        <v>455</v>
      </c>
      <c r="O3" s="77" t="s">
        <v>168</v>
      </c>
    </row>
    <row r="4" spans="1:48" s="121" customFormat="1" x14ac:dyDescent="0.25">
      <c r="A4" s="120"/>
      <c r="B4" s="130"/>
      <c r="C4" s="130"/>
      <c r="D4" s="129"/>
      <c r="E4" s="129"/>
      <c r="F4" s="129"/>
      <c r="G4" s="129"/>
      <c r="H4" s="130"/>
      <c r="I4" s="129"/>
      <c r="J4" s="129"/>
      <c r="K4" s="129"/>
      <c r="L4" s="129"/>
      <c r="M4" s="130"/>
      <c r="N4" s="129"/>
      <c r="O4" s="129"/>
    </row>
    <row r="5" spans="1:48" x14ac:dyDescent="0.25">
      <c r="A5" s="27" t="s">
        <v>262</v>
      </c>
      <c r="B5" s="23" t="s">
        <v>267</v>
      </c>
      <c r="C5" s="23" t="s">
        <v>56</v>
      </c>
      <c r="D5" s="94" t="s">
        <v>169</v>
      </c>
      <c r="E5" s="114">
        <v>2.928E-3</v>
      </c>
      <c r="F5" s="114"/>
      <c r="G5" s="23" t="s">
        <v>271</v>
      </c>
      <c r="H5" s="23" t="s">
        <v>170</v>
      </c>
      <c r="I5" s="94" t="s">
        <v>171</v>
      </c>
      <c r="J5" s="143" t="s">
        <v>172</v>
      </c>
      <c r="K5" s="143"/>
      <c r="L5" s="23" t="s">
        <v>267</v>
      </c>
      <c r="M5" s="23" t="s">
        <v>173</v>
      </c>
      <c r="N5" s="94" t="s">
        <v>174</v>
      </c>
      <c r="O5" s="143">
        <v>0.42125400000000002</v>
      </c>
      <c r="Q5" s="50"/>
    </row>
    <row r="6" spans="1:48" x14ac:dyDescent="0.25">
      <c r="A6" s="116"/>
      <c r="B6" s="23" t="s">
        <v>268</v>
      </c>
      <c r="C6" s="23" t="s">
        <v>57</v>
      </c>
      <c r="D6" s="94" t="s">
        <v>175</v>
      </c>
      <c r="E6" s="114" t="s">
        <v>172</v>
      </c>
      <c r="F6" s="114"/>
      <c r="G6" s="23"/>
      <c r="H6" s="23"/>
      <c r="I6" s="94"/>
      <c r="J6" s="23"/>
      <c r="K6" s="23"/>
      <c r="L6" s="23" t="s">
        <v>268</v>
      </c>
      <c r="M6" s="23" t="s">
        <v>176</v>
      </c>
      <c r="N6" s="94" t="s">
        <v>80</v>
      </c>
      <c r="O6" s="143" t="s">
        <v>172</v>
      </c>
      <c r="Q6" s="50"/>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row>
    <row r="7" spans="1:48" x14ac:dyDescent="0.25">
      <c r="A7" s="117" t="s">
        <v>263</v>
      </c>
      <c r="B7" s="55" t="s">
        <v>269</v>
      </c>
      <c r="C7" s="55" t="s">
        <v>58</v>
      </c>
      <c r="D7" s="126" t="s">
        <v>177</v>
      </c>
      <c r="E7" s="115" t="s">
        <v>172</v>
      </c>
      <c r="F7" s="115"/>
      <c r="G7" s="53" t="s">
        <v>271</v>
      </c>
      <c r="H7" s="53" t="s">
        <v>178</v>
      </c>
      <c r="I7" s="95" t="s">
        <v>70</v>
      </c>
      <c r="J7" s="148" t="s">
        <v>172</v>
      </c>
      <c r="K7" s="148"/>
      <c r="L7" s="53" t="s">
        <v>271</v>
      </c>
      <c r="M7" s="53" t="s">
        <v>179</v>
      </c>
      <c r="N7" s="95" t="s">
        <v>180</v>
      </c>
      <c r="O7" s="148" t="s">
        <v>172</v>
      </c>
      <c r="Q7" s="76"/>
    </row>
    <row r="8" spans="1:48" x14ac:dyDescent="0.25">
      <c r="A8" s="116"/>
      <c r="B8" s="25" t="s">
        <v>270</v>
      </c>
      <c r="C8" s="25" t="s">
        <v>181</v>
      </c>
      <c r="D8" s="127" t="s">
        <v>182</v>
      </c>
      <c r="E8" s="114">
        <v>2.8232E-2</v>
      </c>
      <c r="F8" s="114"/>
      <c r="G8" s="23"/>
      <c r="H8" s="23"/>
      <c r="I8" s="94"/>
      <c r="J8" s="23"/>
      <c r="K8" s="23"/>
      <c r="L8" s="23"/>
      <c r="M8" s="23"/>
      <c r="N8" s="94"/>
      <c r="O8" s="23"/>
    </row>
    <row r="9" spans="1:48" x14ac:dyDescent="0.25">
      <c r="A9" s="117" t="s">
        <v>264</v>
      </c>
      <c r="B9" s="55" t="s">
        <v>271</v>
      </c>
      <c r="C9" s="55" t="s">
        <v>56</v>
      </c>
      <c r="D9" s="126" t="s">
        <v>183</v>
      </c>
      <c r="E9" s="115" t="s">
        <v>172</v>
      </c>
      <c r="F9" s="115"/>
      <c r="G9" s="53" t="s">
        <v>274</v>
      </c>
      <c r="H9" s="53" t="s">
        <v>184</v>
      </c>
      <c r="I9" s="95" t="s">
        <v>71</v>
      </c>
      <c r="J9" s="148" t="s">
        <v>172</v>
      </c>
      <c r="K9" s="148"/>
      <c r="L9" s="53" t="s">
        <v>271</v>
      </c>
      <c r="M9" s="53" t="s">
        <v>173</v>
      </c>
      <c r="N9" s="95" t="s">
        <v>185</v>
      </c>
      <c r="O9" s="148" t="s">
        <v>172</v>
      </c>
      <c r="Q9" s="47"/>
    </row>
    <row r="10" spans="1:48" x14ac:dyDescent="0.25">
      <c r="A10" s="116"/>
      <c r="B10" s="25"/>
      <c r="C10" s="25"/>
      <c r="D10" s="127"/>
      <c r="E10" s="23"/>
      <c r="F10" s="23"/>
      <c r="G10" s="23" t="s">
        <v>275</v>
      </c>
      <c r="H10" s="23" t="s">
        <v>186</v>
      </c>
      <c r="I10" s="94" t="s">
        <v>72</v>
      </c>
      <c r="J10" s="143" t="s">
        <v>172</v>
      </c>
      <c r="K10" s="143"/>
      <c r="L10" s="23"/>
      <c r="M10" s="23"/>
      <c r="N10" s="94"/>
      <c r="O10" s="23"/>
    </row>
    <row r="11" spans="1:48" x14ac:dyDescent="0.25">
      <c r="A11" s="117" t="s">
        <v>265</v>
      </c>
      <c r="B11" s="55" t="s">
        <v>269</v>
      </c>
      <c r="C11" s="55" t="s">
        <v>59</v>
      </c>
      <c r="D11" s="126" t="s">
        <v>187</v>
      </c>
      <c r="E11" s="115" t="s">
        <v>172</v>
      </c>
      <c r="F11" s="115"/>
      <c r="G11" s="53" t="s">
        <v>276</v>
      </c>
      <c r="H11" s="53" t="s">
        <v>188</v>
      </c>
      <c r="I11" s="95" t="s">
        <v>73</v>
      </c>
      <c r="J11" s="148" t="s">
        <v>172</v>
      </c>
      <c r="K11" s="148"/>
      <c r="L11" s="53" t="s">
        <v>280</v>
      </c>
      <c r="M11" s="53" t="s">
        <v>61</v>
      </c>
      <c r="N11" s="95" t="s">
        <v>189</v>
      </c>
      <c r="O11" s="148" t="s">
        <v>172</v>
      </c>
    </row>
    <row r="12" spans="1:48" x14ac:dyDescent="0.25">
      <c r="A12" s="116"/>
      <c r="B12" s="25" t="s">
        <v>270</v>
      </c>
      <c r="C12" s="25" t="s">
        <v>55</v>
      </c>
      <c r="D12" s="127" t="s">
        <v>190</v>
      </c>
      <c r="E12" s="114">
        <v>1.304E-3</v>
      </c>
      <c r="F12" s="114"/>
      <c r="G12" s="23" t="s">
        <v>277</v>
      </c>
      <c r="H12" s="23" t="s">
        <v>191</v>
      </c>
      <c r="I12" s="94" t="s">
        <v>74</v>
      </c>
      <c r="J12" s="143" t="s">
        <v>172</v>
      </c>
      <c r="K12" s="143"/>
      <c r="L12" s="23" t="s">
        <v>281</v>
      </c>
      <c r="M12" s="23" t="s">
        <v>192</v>
      </c>
      <c r="N12" s="94" t="s">
        <v>81</v>
      </c>
      <c r="O12" s="143">
        <v>0.97182400000000002</v>
      </c>
    </row>
    <row r="13" spans="1:48" x14ac:dyDescent="0.25">
      <c r="A13" s="116"/>
      <c r="B13" s="25"/>
      <c r="C13" s="25"/>
      <c r="D13" s="127"/>
      <c r="E13" s="23"/>
      <c r="F13" s="23"/>
      <c r="G13" s="23" t="s">
        <v>270</v>
      </c>
      <c r="H13" s="23" t="s">
        <v>193</v>
      </c>
      <c r="I13" s="94" t="s">
        <v>75</v>
      </c>
      <c r="J13" s="143" t="s">
        <v>172</v>
      </c>
      <c r="K13" s="143"/>
      <c r="L13" s="23"/>
      <c r="M13" s="23"/>
      <c r="N13" s="94"/>
      <c r="O13" s="23"/>
    </row>
    <row r="14" spans="1:48" x14ac:dyDescent="0.25">
      <c r="A14" s="117" t="s">
        <v>266</v>
      </c>
      <c r="B14" s="55" t="s">
        <v>272</v>
      </c>
      <c r="C14" s="55" t="s">
        <v>60</v>
      </c>
      <c r="D14" s="126" t="s">
        <v>194</v>
      </c>
      <c r="E14" s="115">
        <v>5.5490000000000001E-3</v>
      </c>
      <c r="F14" s="115"/>
      <c r="G14" s="53" t="s">
        <v>278</v>
      </c>
      <c r="H14" s="53" t="s">
        <v>195</v>
      </c>
      <c r="I14" s="95" t="s">
        <v>196</v>
      </c>
      <c r="J14" s="148" t="s">
        <v>172</v>
      </c>
      <c r="K14" s="148"/>
      <c r="L14" s="53" t="s">
        <v>269</v>
      </c>
      <c r="M14" s="53" t="s">
        <v>197</v>
      </c>
      <c r="N14" s="95" t="s">
        <v>198</v>
      </c>
      <c r="O14" s="148" t="s">
        <v>172</v>
      </c>
    </row>
    <row r="15" spans="1:48" x14ac:dyDescent="0.25">
      <c r="A15" s="116"/>
      <c r="B15" s="25" t="s">
        <v>273</v>
      </c>
      <c r="C15" s="25" t="s">
        <v>61</v>
      </c>
      <c r="D15" s="127" t="s">
        <v>199</v>
      </c>
      <c r="E15" s="114" t="s">
        <v>172</v>
      </c>
      <c r="F15" s="114"/>
      <c r="G15" s="23" t="s">
        <v>279</v>
      </c>
      <c r="H15" s="23" t="s">
        <v>54</v>
      </c>
      <c r="I15" s="94" t="s">
        <v>76</v>
      </c>
      <c r="J15" s="143">
        <v>0.54339499999999996</v>
      </c>
      <c r="K15" s="143"/>
      <c r="L15" s="23" t="s">
        <v>270</v>
      </c>
      <c r="M15" s="23" t="s">
        <v>191</v>
      </c>
      <c r="N15" s="94" t="s">
        <v>200</v>
      </c>
      <c r="O15" s="143">
        <v>0.358713</v>
      </c>
    </row>
    <row r="16" spans="1:48" x14ac:dyDescent="0.25">
      <c r="A16" s="116"/>
      <c r="B16" s="25" t="s">
        <v>270</v>
      </c>
      <c r="C16" s="25" t="s">
        <v>62</v>
      </c>
      <c r="D16" s="127" t="s">
        <v>201</v>
      </c>
      <c r="E16" s="114">
        <v>1.3311E-2</v>
      </c>
      <c r="F16" s="114"/>
      <c r="G16" s="23" t="s">
        <v>270</v>
      </c>
      <c r="H16" s="23" t="s">
        <v>202</v>
      </c>
      <c r="I16" s="94" t="s">
        <v>203</v>
      </c>
      <c r="J16" s="143">
        <v>1.586E-3</v>
      </c>
      <c r="K16" s="143"/>
      <c r="L16" s="23"/>
      <c r="M16" s="23"/>
      <c r="N16" s="94"/>
      <c r="O16" s="23"/>
    </row>
    <row r="17" spans="1:24" x14ac:dyDescent="0.25">
      <c r="A17" s="117" t="s">
        <v>157</v>
      </c>
      <c r="B17" s="55" t="s">
        <v>271</v>
      </c>
      <c r="C17" s="55" t="s">
        <v>63</v>
      </c>
      <c r="D17" s="126" t="s">
        <v>66</v>
      </c>
      <c r="E17" s="115" t="s">
        <v>172</v>
      </c>
      <c r="F17" s="115"/>
      <c r="G17" s="53" t="s">
        <v>271</v>
      </c>
      <c r="H17" s="53" t="s">
        <v>204</v>
      </c>
      <c r="I17" s="95" t="s">
        <v>77</v>
      </c>
      <c r="J17" s="148">
        <v>0.169019</v>
      </c>
      <c r="K17" s="148"/>
      <c r="L17" s="53" t="s">
        <v>269</v>
      </c>
      <c r="M17" s="53" t="s">
        <v>205</v>
      </c>
      <c r="N17" s="95" t="s">
        <v>82</v>
      </c>
      <c r="O17" s="148" t="s">
        <v>172</v>
      </c>
    </row>
    <row r="18" spans="1:24" ht="15.75" thickBot="1" x14ac:dyDescent="0.3">
      <c r="A18" s="116"/>
      <c r="B18" s="25"/>
      <c r="C18" s="25"/>
      <c r="D18" s="127"/>
      <c r="E18" s="23"/>
      <c r="F18" s="23"/>
      <c r="G18" s="23"/>
      <c r="H18" s="23"/>
      <c r="I18" s="94"/>
      <c r="J18" s="23"/>
      <c r="K18" s="23"/>
      <c r="L18" s="23" t="s">
        <v>270</v>
      </c>
      <c r="M18" s="23" t="s">
        <v>206</v>
      </c>
      <c r="N18" s="94" t="s">
        <v>207</v>
      </c>
      <c r="O18" s="143">
        <v>0.19950000000000001</v>
      </c>
    </row>
    <row r="19" spans="1:24" x14ac:dyDescent="0.25">
      <c r="A19" s="365" t="s">
        <v>456</v>
      </c>
      <c r="B19" s="365"/>
      <c r="C19" s="365"/>
      <c r="D19" s="365"/>
      <c r="E19" s="365"/>
      <c r="F19" s="365"/>
      <c r="G19" s="365"/>
      <c r="H19" s="365"/>
      <c r="I19" s="365"/>
      <c r="J19" s="365"/>
      <c r="K19" s="365"/>
      <c r="L19" s="365"/>
      <c r="M19" s="365"/>
      <c r="N19" s="365"/>
      <c r="O19" s="365"/>
      <c r="P19" s="26"/>
      <c r="Q19" s="26"/>
      <c r="R19" s="26"/>
      <c r="S19" s="26"/>
      <c r="T19" s="26"/>
      <c r="U19" s="26"/>
      <c r="V19" s="26"/>
      <c r="W19" s="26"/>
      <c r="X19" s="26"/>
    </row>
    <row r="20" spans="1:24" ht="14.65" customHeight="1" x14ac:dyDescent="0.25">
      <c r="A20" s="344" t="s">
        <v>83</v>
      </c>
      <c r="B20" s="344"/>
      <c r="C20" s="344"/>
      <c r="D20" s="344"/>
      <c r="E20" s="344"/>
      <c r="F20" s="344"/>
      <c r="G20" s="344"/>
      <c r="H20" s="344"/>
      <c r="I20" s="344"/>
      <c r="J20" s="344"/>
      <c r="K20" s="344"/>
      <c r="L20" s="344"/>
      <c r="M20" s="344"/>
      <c r="N20" s="344"/>
      <c r="O20" s="344"/>
    </row>
    <row r="21" spans="1:24" x14ac:dyDescent="0.25">
      <c r="A21" s="342" t="s">
        <v>144</v>
      </c>
      <c r="B21" s="342"/>
      <c r="C21" s="342"/>
      <c r="D21" s="342"/>
      <c r="E21" s="342"/>
      <c r="F21" s="342"/>
      <c r="G21" s="342"/>
      <c r="H21" s="342"/>
      <c r="I21" s="342"/>
      <c r="J21" s="342"/>
      <c r="K21" s="342"/>
      <c r="L21" s="342"/>
      <c r="M21" s="342"/>
      <c r="N21" s="342"/>
      <c r="O21" s="342"/>
    </row>
    <row r="22" spans="1:24" x14ac:dyDescent="0.25">
      <c r="A22" s="347" t="s">
        <v>261</v>
      </c>
      <c r="B22" s="347"/>
      <c r="C22" s="347"/>
      <c r="D22" s="347"/>
      <c r="E22" s="347"/>
      <c r="F22" s="347"/>
      <c r="G22" s="347"/>
      <c r="H22" s="347"/>
      <c r="I22" s="347"/>
      <c r="J22" s="347"/>
      <c r="K22" s="347"/>
      <c r="L22" s="347"/>
      <c r="M22" s="347"/>
      <c r="N22" s="347"/>
      <c r="O22" s="347"/>
    </row>
  </sheetData>
  <customSheetViews>
    <customSheetView guid="{C4A283EE-C4B0-4E29-8C19-4963E37D90B7}">
      <selection activeCell="G23" sqref="G23"/>
      <pageMargins left="0.7" right="0.7" top="0.75" bottom="0.75" header="0.3" footer="0.3"/>
      <pageSetup orientation="landscape" r:id="rId1"/>
    </customSheetView>
    <customSheetView guid="{4065E717-11DE-4CCC-99D1-B3BA920E3F92}">
      <selection activeCell="G23" sqref="G23"/>
      <pageMargins left="0.7" right="0.7" top="0.75" bottom="0.75" header="0.3" footer="0.3"/>
      <pageSetup orientation="landscape" r:id="rId2"/>
    </customSheetView>
    <customSheetView guid="{B848C897-026E-44C8-A434-4C9BC47821B0}">
      <selection activeCell="G23" sqref="G23"/>
      <pageMargins left="0.7" right="0.7" top="0.75" bottom="0.75" header="0.3" footer="0.3"/>
      <pageSetup orientation="landscape" r:id="rId3"/>
    </customSheetView>
  </customSheetViews>
  <mergeCells count="8">
    <mergeCell ref="A22:O22"/>
    <mergeCell ref="A1:O1"/>
    <mergeCell ref="A19:O19"/>
    <mergeCell ref="A20:O20"/>
    <mergeCell ref="A21:O21"/>
    <mergeCell ref="B2:E2"/>
    <mergeCell ref="G2:J2"/>
    <mergeCell ref="L2:O2"/>
  </mergeCells>
  <pageMargins left="0.7" right="0.7" top="0.75" bottom="0.75" header="0.3" footer="0.3"/>
  <pageSetup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0DB5-FC65-408D-B44E-F58BFB7825D9}">
  <dimension ref="A1:N23"/>
  <sheetViews>
    <sheetView workbookViewId="0">
      <selection activeCell="L23" sqref="L23"/>
    </sheetView>
  </sheetViews>
  <sheetFormatPr defaultRowHeight="15" x14ac:dyDescent="0.25"/>
  <cols>
    <col min="2" max="2" width="10.85546875" customWidth="1"/>
    <col min="5" max="5" width="11" customWidth="1"/>
    <col min="6" max="6" width="10.5703125" customWidth="1"/>
    <col min="10" max="10" width="11" customWidth="1"/>
  </cols>
  <sheetData>
    <row r="1" spans="1:14" x14ac:dyDescent="0.25">
      <c r="A1" s="271" t="s">
        <v>887</v>
      </c>
      <c r="B1" s="271"/>
      <c r="C1" s="271"/>
      <c r="D1" s="271"/>
      <c r="E1" s="271"/>
      <c r="F1" s="271"/>
      <c r="G1" s="271"/>
      <c r="H1" s="271"/>
      <c r="I1" s="271"/>
      <c r="J1" s="271"/>
      <c r="K1" s="271"/>
      <c r="L1" s="271"/>
      <c r="M1" s="271"/>
      <c r="N1" s="271"/>
    </row>
    <row r="2" spans="1:14" ht="16.5" thickBot="1" x14ac:dyDescent="0.3">
      <c r="A2" s="368" t="s">
        <v>888</v>
      </c>
      <c r="B2" s="368"/>
      <c r="C2" s="368"/>
      <c r="D2" s="368"/>
      <c r="E2" s="368"/>
      <c r="F2" s="368"/>
      <c r="G2" s="368"/>
      <c r="H2" s="368"/>
      <c r="I2" s="368"/>
      <c r="J2" s="368"/>
      <c r="K2" s="368"/>
      <c r="L2" s="368"/>
      <c r="M2" s="368"/>
      <c r="N2" s="286"/>
    </row>
    <row r="3" spans="1:14" ht="16.5" thickTop="1" thickBot="1" x14ac:dyDescent="0.3">
      <c r="A3" s="286" t="s">
        <v>51</v>
      </c>
      <c r="B3" s="369" t="s">
        <v>8</v>
      </c>
      <c r="C3" s="369"/>
      <c r="D3" s="369"/>
      <c r="E3" s="370"/>
      <c r="F3" s="371" t="s">
        <v>4</v>
      </c>
      <c r="G3" s="369"/>
      <c r="H3" s="369"/>
      <c r="I3" s="369"/>
      <c r="J3" s="369" t="s">
        <v>5</v>
      </c>
      <c r="K3" s="369"/>
      <c r="L3" s="369"/>
      <c r="M3" s="369"/>
      <c r="N3" s="271"/>
    </row>
    <row r="4" spans="1:14" ht="15.75" thickBot="1" x14ac:dyDescent="0.3">
      <c r="A4" s="297" t="s">
        <v>52</v>
      </c>
      <c r="B4" s="298" t="s">
        <v>50</v>
      </c>
      <c r="C4" s="298" t="s">
        <v>53</v>
      </c>
      <c r="D4" s="285" t="s">
        <v>455</v>
      </c>
      <c r="E4" s="285" t="s">
        <v>168</v>
      </c>
      <c r="F4" s="299" t="s">
        <v>50</v>
      </c>
      <c r="G4" s="298" t="s">
        <v>53</v>
      </c>
      <c r="H4" s="285" t="s">
        <v>455</v>
      </c>
      <c r="I4" s="300" t="s">
        <v>168</v>
      </c>
      <c r="J4" s="285" t="s">
        <v>50</v>
      </c>
      <c r="K4" s="298" t="s">
        <v>53</v>
      </c>
      <c r="L4" s="285" t="s">
        <v>455</v>
      </c>
      <c r="M4" s="285" t="s">
        <v>168</v>
      </c>
      <c r="N4" s="301"/>
    </row>
    <row r="5" spans="1:14" x14ac:dyDescent="0.25">
      <c r="A5" s="271"/>
      <c r="B5" s="302"/>
      <c r="C5" s="302"/>
      <c r="D5" s="284"/>
      <c r="E5" s="284"/>
      <c r="F5" s="303"/>
      <c r="G5" s="302"/>
      <c r="H5" s="284"/>
      <c r="I5" s="304"/>
      <c r="J5" s="284"/>
      <c r="K5" s="302"/>
      <c r="L5" s="284"/>
      <c r="M5" s="284"/>
      <c r="N5" s="271"/>
    </row>
    <row r="6" spans="1:14" x14ac:dyDescent="0.25">
      <c r="A6" s="294" t="s">
        <v>262</v>
      </c>
      <c r="B6" s="40" t="s">
        <v>276</v>
      </c>
      <c r="C6" s="40">
        <v>-2.5</v>
      </c>
      <c r="D6" s="289" t="s">
        <v>889</v>
      </c>
      <c r="E6" s="40">
        <v>4.0000000000000001E-3</v>
      </c>
      <c r="F6" s="305" t="s">
        <v>272</v>
      </c>
      <c r="G6" s="40">
        <v>-3.2</v>
      </c>
      <c r="H6" s="289" t="s">
        <v>890</v>
      </c>
      <c r="I6" s="306" t="s">
        <v>172</v>
      </c>
      <c r="J6" s="40" t="s">
        <v>278</v>
      </c>
      <c r="K6" s="40">
        <v>-1.1000000000000001</v>
      </c>
      <c r="L6" s="289" t="s">
        <v>891</v>
      </c>
      <c r="M6" s="40">
        <v>0.53900000000000003</v>
      </c>
      <c r="N6" s="271"/>
    </row>
    <row r="7" spans="1:14" x14ac:dyDescent="0.25">
      <c r="A7" s="294"/>
      <c r="B7" s="40" t="s">
        <v>892</v>
      </c>
      <c r="C7" s="40">
        <v>-7</v>
      </c>
      <c r="D7" s="289" t="s">
        <v>893</v>
      </c>
      <c r="E7" s="40" t="s">
        <v>172</v>
      </c>
      <c r="F7" s="305" t="s">
        <v>894</v>
      </c>
      <c r="G7" s="40">
        <v>-7.2</v>
      </c>
      <c r="H7" s="289" t="s">
        <v>895</v>
      </c>
      <c r="I7" s="306" t="s">
        <v>172</v>
      </c>
      <c r="J7" s="40" t="s">
        <v>896</v>
      </c>
      <c r="K7" s="40">
        <v>-6.3</v>
      </c>
      <c r="L7" s="289" t="s">
        <v>897</v>
      </c>
      <c r="M7" s="40" t="s">
        <v>172</v>
      </c>
      <c r="N7" s="271"/>
    </row>
    <row r="8" spans="1:14" x14ac:dyDescent="0.25">
      <c r="A8" s="293" t="s">
        <v>263</v>
      </c>
      <c r="B8" s="292" t="s">
        <v>317</v>
      </c>
      <c r="C8" s="292">
        <v>-2.6</v>
      </c>
      <c r="D8" s="291" t="s">
        <v>898</v>
      </c>
      <c r="E8" s="292" t="s">
        <v>172</v>
      </c>
      <c r="F8" s="307" t="s">
        <v>317</v>
      </c>
      <c r="G8" s="292">
        <v>-3.6</v>
      </c>
      <c r="H8" s="291" t="s">
        <v>899</v>
      </c>
      <c r="I8" s="308" t="s">
        <v>172</v>
      </c>
      <c r="J8" s="292" t="s">
        <v>269</v>
      </c>
      <c r="K8" s="292">
        <v>-1.8</v>
      </c>
      <c r="L8" s="291" t="s">
        <v>900</v>
      </c>
      <c r="M8" s="292" t="s">
        <v>172</v>
      </c>
      <c r="N8" s="271"/>
    </row>
    <row r="9" spans="1:14" x14ac:dyDescent="0.25">
      <c r="A9" s="294"/>
      <c r="B9" s="40" t="s">
        <v>901</v>
      </c>
      <c r="C9" s="40">
        <v>-7.7</v>
      </c>
      <c r="D9" s="289" t="s">
        <v>902</v>
      </c>
      <c r="E9" s="40" t="s">
        <v>172</v>
      </c>
      <c r="F9" s="305" t="s">
        <v>901</v>
      </c>
      <c r="G9" s="40">
        <v>-7.7</v>
      </c>
      <c r="H9" s="289" t="s">
        <v>903</v>
      </c>
      <c r="I9" s="306">
        <v>1E-3</v>
      </c>
      <c r="J9" s="40" t="s">
        <v>904</v>
      </c>
      <c r="K9" s="40">
        <v>-9.1999999999999993</v>
      </c>
      <c r="L9" s="289" t="s">
        <v>905</v>
      </c>
      <c r="M9" s="40">
        <v>1E-3</v>
      </c>
      <c r="N9" s="271"/>
    </row>
    <row r="10" spans="1:14" x14ac:dyDescent="0.25">
      <c r="A10" s="293" t="s">
        <v>264</v>
      </c>
      <c r="B10" s="292" t="s">
        <v>906</v>
      </c>
      <c r="C10" s="292">
        <v>-2.8</v>
      </c>
      <c r="D10" s="291" t="s">
        <v>907</v>
      </c>
      <c r="E10" s="292" t="s">
        <v>172</v>
      </c>
      <c r="F10" s="307" t="s">
        <v>906</v>
      </c>
      <c r="G10" s="292">
        <v>-3.7</v>
      </c>
      <c r="H10" s="291" t="s">
        <v>908</v>
      </c>
      <c r="I10" s="308" t="s">
        <v>172</v>
      </c>
      <c r="J10" s="292" t="s">
        <v>909</v>
      </c>
      <c r="K10" s="292">
        <v>0.2</v>
      </c>
      <c r="L10" s="291" t="s">
        <v>910</v>
      </c>
      <c r="M10" s="292">
        <v>0.748</v>
      </c>
      <c r="N10" s="271"/>
    </row>
    <row r="11" spans="1:14" x14ac:dyDescent="0.25">
      <c r="A11" s="294"/>
      <c r="B11" s="40"/>
      <c r="C11" s="40"/>
      <c r="D11" s="289"/>
      <c r="E11" s="40"/>
      <c r="F11" s="305"/>
      <c r="G11" s="40"/>
      <c r="H11" s="289"/>
      <c r="I11" s="306"/>
      <c r="J11" s="40" t="s">
        <v>911</v>
      </c>
      <c r="K11" s="40">
        <v>-2.1</v>
      </c>
      <c r="L11" s="289" t="s">
        <v>912</v>
      </c>
      <c r="M11" s="40" t="s">
        <v>172</v>
      </c>
      <c r="N11" s="271"/>
    </row>
    <row r="12" spans="1:14" x14ac:dyDescent="0.25">
      <c r="A12" s="293" t="s">
        <v>265</v>
      </c>
      <c r="B12" s="292" t="s">
        <v>280</v>
      </c>
      <c r="C12" s="292">
        <v>-0.8</v>
      </c>
      <c r="D12" s="291" t="s">
        <v>913</v>
      </c>
      <c r="E12" s="292" t="s">
        <v>172</v>
      </c>
      <c r="F12" s="307" t="s">
        <v>312</v>
      </c>
      <c r="G12" s="292">
        <v>-2.2000000000000002</v>
      </c>
      <c r="H12" s="291" t="s">
        <v>67</v>
      </c>
      <c r="I12" s="308" t="s">
        <v>172</v>
      </c>
      <c r="J12" s="292" t="s">
        <v>280</v>
      </c>
      <c r="K12" s="292">
        <v>1.3</v>
      </c>
      <c r="L12" s="291" t="s">
        <v>914</v>
      </c>
      <c r="M12" s="292" t="s">
        <v>172</v>
      </c>
      <c r="N12" s="271"/>
    </row>
    <row r="13" spans="1:14" x14ac:dyDescent="0.25">
      <c r="A13" s="294"/>
      <c r="B13" s="40" t="s">
        <v>915</v>
      </c>
      <c r="C13" s="40">
        <v>-2.7</v>
      </c>
      <c r="D13" s="289" t="s">
        <v>916</v>
      </c>
      <c r="E13" s="40" t="s">
        <v>172</v>
      </c>
      <c r="F13" s="305" t="s">
        <v>917</v>
      </c>
      <c r="G13" s="40">
        <v>-3.4</v>
      </c>
      <c r="H13" s="289" t="s">
        <v>918</v>
      </c>
      <c r="I13" s="306" t="s">
        <v>172</v>
      </c>
      <c r="J13" s="40" t="s">
        <v>915</v>
      </c>
      <c r="K13" s="40">
        <v>-1.9</v>
      </c>
      <c r="L13" s="289" t="s">
        <v>919</v>
      </c>
      <c r="M13" s="40" t="s">
        <v>172</v>
      </c>
      <c r="N13" s="271"/>
    </row>
    <row r="14" spans="1:14" x14ac:dyDescent="0.25">
      <c r="A14" s="293" t="s">
        <v>266</v>
      </c>
      <c r="B14" s="292" t="s">
        <v>920</v>
      </c>
      <c r="C14" s="292">
        <v>0.5</v>
      </c>
      <c r="D14" s="291" t="s">
        <v>921</v>
      </c>
      <c r="E14" s="292">
        <v>1E-3</v>
      </c>
      <c r="F14" s="307" t="s">
        <v>312</v>
      </c>
      <c r="G14" s="292">
        <v>-1</v>
      </c>
      <c r="H14" s="291" t="s">
        <v>102</v>
      </c>
      <c r="I14" s="308" t="s">
        <v>172</v>
      </c>
      <c r="J14" s="292" t="s">
        <v>909</v>
      </c>
      <c r="K14" s="292">
        <v>4.2</v>
      </c>
      <c r="L14" s="291" t="s">
        <v>922</v>
      </c>
      <c r="M14" s="292" t="s">
        <v>172</v>
      </c>
      <c r="N14" s="271"/>
    </row>
    <row r="15" spans="1:14" x14ac:dyDescent="0.25">
      <c r="A15" s="294"/>
      <c r="B15" s="40" t="s">
        <v>923</v>
      </c>
      <c r="C15" s="40">
        <v>-1.3</v>
      </c>
      <c r="D15" s="289" t="s">
        <v>924</v>
      </c>
      <c r="E15" s="40">
        <v>4.0000000000000001E-3</v>
      </c>
      <c r="F15" s="305" t="s">
        <v>917</v>
      </c>
      <c r="G15" s="40">
        <v>-2</v>
      </c>
      <c r="H15" s="289" t="s">
        <v>925</v>
      </c>
      <c r="I15" s="306" t="s">
        <v>172</v>
      </c>
      <c r="J15" s="40" t="s">
        <v>926</v>
      </c>
      <c r="K15" s="40">
        <v>1.7</v>
      </c>
      <c r="L15" s="289" t="s">
        <v>927</v>
      </c>
      <c r="M15" s="40" t="s">
        <v>172</v>
      </c>
      <c r="N15" s="271"/>
    </row>
    <row r="16" spans="1:14" x14ac:dyDescent="0.25">
      <c r="A16" s="294"/>
      <c r="B16" s="40"/>
      <c r="C16" s="40"/>
      <c r="D16" s="289"/>
      <c r="E16" s="40"/>
      <c r="F16" s="305"/>
      <c r="G16" s="40"/>
      <c r="H16" s="289"/>
      <c r="I16" s="306"/>
      <c r="J16" s="40" t="s">
        <v>928</v>
      </c>
      <c r="K16" s="40">
        <v>-0.4</v>
      </c>
      <c r="L16" s="289" t="s">
        <v>929</v>
      </c>
      <c r="M16" s="40">
        <v>0.503</v>
      </c>
      <c r="N16" s="271"/>
    </row>
    <row r="17" spans="1:14" x14ac:dyDescent="0.25">
      <c r="A17" s="293" t="s">
        <v>157</v>
      </c>
      <c r="B17" s="292" t="s">
        <v>906</v>
      </c>
      <c r="C17" s="292">
        <v>1.4</v>
      </c>
      <c r="D17" s="291" t="s">
        <v>930</v>
      </c>
      <c r="E17" s="292" t="s">
        <v>172</v>
      </c>
      <c r="F17" s="307" t="s">
        <v>906</v>
      </c>
      <c r="G17" s="292">
        <v>-0.4</v>
      </c>
      <c r="H17" s="291" t="s">
        <v>931</v>
      </c>
      <c r="I17" s="308">
        <v>4.0000000000000001E-3</v>
      </c>
      <c r="J17" s="292" t="s">
        <v>276</v>
      </c>
      <c r="K17" s="292">
        <v>5.3</v>
      </c>
      <c r="L17" s="291" t="s">
        <v>932</v>
      </c>
      <c r="M17" s="292" t="s">
        <v>172</v>
      </c>
      <c r="N17" s="271"/>
    </row>
    <row r="18" spans="1:14" ht="15.75" thickBot="1" x14ac:dyDescent="0.3">
      <c r="A18" s="294"/>
      <c r="B18" s="40"/>
      <c r="C18" s="40"/>
      <c r="D18" s="289"/>
      <c r="E18" s="40"/>
      <c r="F18" s="309"/>
      <c r="G18" s="310"/>
      <c r="H18" s="311"/>
      <c r="I18" s="312"/>
      <c r="J18" s="40" t="s">
        <v>892</v>
      </c>
      <c r="K18" s="40">
        <v>2</v>
      </c>
      <c r="L18" s="289" t="s">
        <v>933</v>
      </c>
      <c r="M18" s="40" t="s">
        <v>172</v>
      </c>
      <c r="N18" s="271"/>
    </row>
    <row r="19" spans="1:14" x14ac:dyDescent="0.25">
      <c r="A19" s="372" t="s">
        <v>456</v>
      </c>
      <c r="B19" s="372"/>
      <c r="C19" s="372"/>
      <c r="D19" s="372"/>
      <c r="E19" s="372"/>
      <c r="F19" s="372"/>
      <c r="G19" s="372"/>
      <c r="H19" s="372"/>
      <c r="I19" s="372"/>
      <c r="J19" s="372"/>
      <c r="K19" s="372"/>
      <c r="L19" s="372"/>
      <c r="M19" s="372"/>
      <c r="N19" s="47"/>
    </row>
    <row r="20" spans="1:14" x14ac:dyDescent="0.25">
      <c r="A20" s="373" t="s">
        <v>934</v>
      </c>
      <c r="B20" s="373"/>
      <c r="C20" s="373"/>
      <c r="D20" s="373"/>
      <c r="E20" s="373"/>
      <c r="F20" s="373"/>
      <c r="G20" s="373"/>
      <c r="H20" s="373"/>
      <c r="I20" s="373"/>
      <c r="J20" s="373"/>
      <c r="K20" s="373"/>
      <c r="L20" s="373"/>
      <c r="M20" s="373"/>
      <c r="N20" s="271"/>
    </row>
    <row r="21" spans="1:14" x14ac:dyDescent="0.25">
      <c r="A21" s="367" t="s">
        <v>885</v>
      </c>
      <c r="B21" s="367"/>
      <c r="C21" s="367"/>
      <c r="D21" s="367"/>
      <c r="E21" s="367"/>
      <c r="F21" s="367"/>
      <c r="G21" s="367"/>
      <c r="H21" s="367"/>
      <c r="I21" s="367"/>
      <c r="J21" s="367"/>
      <c r="K21" s="367"/>
      <c r="L21" s="367"/>
      <c r="M21" s="367"/>
      <c r="N21" s="271"/>
    </row>
    <row r="22" spans="1:14" x14ac:dyDescent="0.25">
      <c r="A22" s="367" t="s">
        <v>935</v>
      </c>
      <c r="B22" s="367"/>
      <c r="C22" s="367"/>
      <c r="D22" s="367"/>
      <c r="E22" s="367"/>
      <c r="F22" s="367"/>
      <c r="G22" s="367"/>
      <c r="H22" s="367"/>
      <c r="I22" s="367"/>
      <c r="J22" s="367"/>
      <c r="K22" s="367"/>
      <c r="L22" s="367"/>
      <c r="M22" s="367"/>
      <c r="N22" s="271"/>
    </row>
    <row r="23" spans="1:14" x14ac:dyDescent="0.25">
      <c r="A23" s="271"/>
      <c r="B23" s="271"/>
      <c r="C23" s="271"/>
      <c r="D23" s="271"/>
      <c r="E23" s="271"/>
      <c r="F23" s="271"/>
      <c r="G23" s="271"/>
      <c r="H23" s="271"/>
      <c r="I23" s="271"/>
      <c r="J23" s="271"/>
      <c r="K23" s="271"/>
      <c r="L23" s="271"/>
      <c r="M23" s="271"/>
      <c r="N23" s="271"/>
    </row>
  </sheetData>
  <mergeCells count="8">
    <mergeCell ref="A21:M21"/>
    <mergeCell ref="A22:M22"/>
    <mergeCell ref="A2:M2"/>
    <mergeCell ref="B3:E3"/>
    <mergeCell ref="F3:I3"/>
    <mergeCell ref="J3:M3"/>
    <mergeCell ref="A19:M19"/>
    <mergeCell ref="A20:M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30"/>
  <sheetViews>
    <sheetView topLeftCell="A19" zoomScaleNormal="100" workbookViewId="0">
      <selection activeCell="A28" sqref="A28:O28"/>
    </sheetView>
  </sheetViews>
  <sheetFormatPr defaultRowHeight="15" x14ac:dyDescent="0.25"/>
  <cols>
    <col min="1" max="1" width="26.28515625" customWidth="1"/>
    <col min="2" max="2" width="9.5703125" style="17" bestFit="1" customWidth="1"/>
    <col min="3" max="3" width="5.7109375" style="17" customWidth="1"/>
    <col min="4" max="4" width="9.7109375" style="97" bestFit="1" customWidth="1"/>
    <col min="5" max="5" width="7.28515625" style="71" bestFit="1" customWidth="1"/>
    <col min="6" max="6" width="2.7109375" style="124" customWidth="1"/>
    <col min="7" max="7" width="9.5703125" style="17" bestFit="1" customWidth="1"/>
    <col min="8" max="8" width="5.7109375" style="17" customWidth="1"/>
    <col min="9" max="9" width="9.7109375" style="97" bestFit="1" customWidth="1"/>
    <col min="10" max="10" width="7.28515625" style="71" bestFit="1" customWidth="1"/>
    <col min="11" max="11" width="2.7109375" style="124" customWidth="1"/>
    <col min="12" max="12" width="9.5703125" style="17" bestFit="1" customWidth="1"/>
    <col min="13" max="13" width="5.7109375" style="140" customWidth="1"/>
    <col min="14" max="14" width="9.42578125" style="97" bestFit="1" customWidth="1"/>
    <col min="15" max="15" width="7.28515625" style="71" bestFit="1" customWidth="1"/>
    <col min="18" max="18" width="11.5703125" customWidth="1"/>
  </cols>
  <sheetData>
    <row r="1" spans="1:32" ht="15" customHeight="1" thickBot="1" x14ac:dyDescent="0.3">
      <c r="A1" s="374" t="s">
        <v>311</v>
      </c>
      <c r="B1" s="374"/>
      <c r="C1" s="374"/>
      <c r="D1" s="374"/>
      <c r="E1" s="374"/>
      <c r="F1" s="374"/>
      <c r="G1" s="374"/>
      <c r="H1" s="374"/>
      <c r="I1" s="374"/>
      <c r="J1" s="374"/>
      <c r="K1" s="374"/>
      <c r="L1" s="374"/>
      <c r="M1" s="374"/>
      <c r="N1" s="374"/>
      <c r="O1" s="374"/>
    </row>
    <row r="2" spans="1:32" ht="16.5" thickTop="1" thickBot="1" x14ac:dyDescent="0.3">
      <c r="A2" s="18"/>
      <c r="B2" s="375" t="s">
        <v>8</v>
      </c>
      <c r="C2" s="375"/>
      <c r="D2" s="375"/>
      <c r="E2" s="375"/>
      <c r="F2" s="123"/>
      <c r="G2" s="375" t="s">
        <v>141</v>
      </c>
      <c r="H2" s="375"/>
      <c r="I2" s="375"/>
      <c r="J2" s="375"/>
      <c r="K2" s="123"/>
      <c r="L2" s="375" t="s">
        <v>142</v>
      </c>
      <c r="M2" s="375"/>
      <c r="N2" s="375"/>
      <c r="O2" s="375"/>
      <c r="Q2" s="47"/>
    </row>
    <row r="3" spans="1:32" ht="15.75" thickBot="1" x14ac:dyDescent="0.3">
      <c r="A3" s="131" t="s">
        <v>333</v>
      </c>
      <c r="B3" s="77" t="s">
        <v>50</v>
      </c>
      <c r="C3" s="24" t="s">
        <v>53</v>
      </c>
      <c r="D3" s="96" t="s">
        <v>455</v>
      </c>
      <c r="E3" s="119" t="s">
        <v>168</v>
      </c>
      <c r="F3" s="122"/>
      <c r="G3" s="77" t="s">
        <v>50</v>
      </c>
      <c r="H3" s="24" t="s">
        <v>53</v>
      </c>
      <c r="I3" s="240" t="s">
        <v>455</v>
      </c>
      <c r="J3" s="119" t="s">
        <v>168</v>
      </c>
      <c r="K3" s="122"/>
      <c r="L3" s="77" t="s">
        <v>50</v>
      </c>
      <c r="M3" s="24" t="s">
        <v>53</v>
      </c>
      <c r="N3" s="240" t="s">
        <v>455</v>
      </c>
      <c r="O3" s="77" t="s">
        <v>168</v>
      </c>
    </row>
    <row r="4" spans="1:32" s="9" customFormat="1" x14ac:dyDescent="0.25">
      <c r="A4" s="18"/>
      <c r="B4" s="141"/>
      <c r="C4" s="142"/>
      <c r="D4" s="141"/>
      <c r="E4" s="141"/>
      <c r="F4" s="141"/>
      <c r="G4" s="141"/>
      <c r="H4" s="142"/>
      <c r="I4" s="141"/>
      <c r="J4" s="141"/>
      <c r="K4" s="141"/>
      <c r="L4" s="141"/>
      <c r="M4" s="142"/>
      <c r="N4" s="141"/>
      <c r="O4" s="141"/>
      <c r="Q4" s="47"/>
    </row>
    <row r="5" spans="1:32" s="9" customFormat="1" x14ac:dyDescent="0.25">
      <c r="A5" s="256" t="s">
        <v>345</v>
      </c>
      <c r="B5" s="23" t="s">
        <v>272</v>
      </c>
      <c r="C5" s="23" t="s">
        <v>208</v>
      </c>
      <c r="D5" s="94" t="s">
        <v>64</v>
      </c>
      <c r="E5" s="143" t="s">
        <v>172</v>
      </c>
      <c r="F5" s="143"/>
      <c r="G5" s="23" t="s">
        <v>274</v>
      </c>
      <c r="H5" s="23" t="s">
        <v>58</v>
      </c>
      <c r="I5" s="94" t="s">
        <v>67</v>
      </c>
      <c r="J5" s="143" t="s">
        <v>172</v>
      </c>
      <c r="K5" s="143"/>
      <c r="L5" s="23" t="s">
        <v>269</v>
      </c>
      <c r="M5" s="23" t="s">
        <v>209</v>
      </c>
      <c r="N5" s="94" t="s">
        <v>78</v>
      </c>
      <c r="O5" s="143" t="s">
        <v>172</v>
      </c>
    </row>
    <row r="6" spans="1:32" s="9" customFormat="1" x14ac:dyDescent="0.25">
      <c r="A6" s="144"/>
      <c r="B6" s="23" t="s">
        <v>273</v>
      </c>
      <c r="C6" s="23" t="s">
        <v>210</v>
      </c>
      <c r="D6" s="94" t="s">
        <v>65</v>
      </c>
      <c r="E6" s="143">
        <v>0.82894000000000001</v>
      </c>
      <c r="F6" s="143"/>
      <c r="G6" s="23" t="s">
        <v>316</v>
      </c>
      <c r="H6" s="23" t="s">
        <v>173</v>
      </c>
      <c r="I6" s="94" t="s">
        <v>68</v>
      </c>
      <c r="J6" s="143">
        <v>3.5237999999999998E-2</v>
      </c>
      <c r="K6" s="143"/>
      <c r="L6" s="23" t="s">
        <v>270</v>
      </c>
      <c r="M6" s="23" t="s">
        <v>211</v>
      </c>
      <c r="N6" s="94" t="s">
        <v>79</v>
      </c>
      <c r="O6" s="143">
        <v>1.1176999999999999E-2</v>
      </c>
    </row>
    <row r="7" spans="1:32" s="9" customFormat="1" x14ac:dyDescent="0.25">
      <c r="A7" s="145"/>
      <c r="B7" s="118" t="s">
        <v>270</v>
      </c>
      <c r="C7" s="118" t="s">
        <v>55</v>
      </c>
      <c r="D7" s="125" t="s">
        <v>212</v>
      </c>
      <c r="E7" s="146" t="s">
        <v>172</v>
      </c>
      <c r="F7" s="146"/>
      <c r="G7" s="118" t="s">
        <v>270</v>
      </c>
      <c r="H7" s="118" t="s">
        <v>170</v>
      </c>
      <c r="I7" s="125" t="s">
        <v>69</v>
      </c>
      <c r="J7" s="146" t="s">
        <v>172</v>
      </c>
      <c r="K7" s="146"/>
      <c r="L7" s="118"/>
      <c r="M7" s="118"/>
      <c r="N7" s="125"/>
      <c r="O7" s="118"/>
      <c r="R7" s="186"/>
      <c r="S7" s="186"/>
      <c r="T7" s="186"/>
      <c r="U7" s="186"/>
      <c r="V7" s="186"/>
      <c r="W7" s="186"/>
      <c r="X7" s="186"/>
      <c r="Y7" s="186"/>
      <c r="Z7" s="186"/>
      <c r="AA7" s="186"/>
      <c r="AB7" s="186"/>
      <c r="AC7" s="186"/>
      <c r="AD7" s="186"/>
      <c r="AE7" s="186"/>
      <c r="AF7" s="186"/>
    </row>
    <row r="8" spans="1:32" s="9" customFormat="1" x14ac:dyDescent="0.25">
      <c r="A8" s="52" t="s">
        <v>84</v>
      </c>
      <c r="B8" s="53" t="s">
        <v>271</v>
      </c>
      <c r="C8" s="54">
        <v>-2.9</v>
      </c>
      <c r="D8" s="95" t="s">
        <v>124</v>
      </c>
      <c r="E8" s="147">
        <v>5.2100000000000002E-3</v>
      </c>
      <c r="F8" s="148"/>
      <c r="G8" s="252" t="s">
        <v>344</v>
      </c>
      <c r="H8" s="252" t="s">
        <v>344</v>
      </c>
      <c r="I8" s="252" t="s">
        <v>344</v>
      </c>
      <c r="J8" s="252" t="s">
        <v>344</v>
      </c>
      <c r="K8" s="53"/>
      <c r="L8" s="53" t="s">
        <v>271</v>
      </c>
      <c r="M8" s="54">
        <v>-2.8</v>
      </c>
      <c r="N8" s="95" t="s">
        <v>117</v>
      </c>
      <c r="O8" s="147">
        <v>2.4E-2</v>
      </c>
      <c r="R8" s="186"/>
      <c r="S8" s="187"/>
      <c r="T8" s="188"/>
      <c r="U8" s="189"/>
      <c r="V8" s="190"/>
      <c r="W8" s="190"/>
      <c r="X8" s="187"/>
      <c r="Y8" s="188"/>
      <c r="Z8" s="189"/>
      <c r="AA8" s="190"/>
      <c r="AB8" s="190"/>
      <c r="AC8" s="187"/>
      <c r="AD8" s="188"/>
      <c r="AE8" s="189"/>
      <c r="AF8" s="190"/>
    </row>
    <row r="9" spans="1:32" s="9" customFormat="1" x14ac:dyDescent="0.25">
      <c r="A9" s="52" t="s">
        <v>85</v>
      </c>
      <c r="B9" s="53" t="s">
        <v>271</v>
      </c>
      <c r="C9" s="54">
        <v>-0.2</v>
      </c>
      <c r="D9" s="95" t="s">
        <v>95</v>
      </c>
      <c r="E9" s="147">
        <v>0.70502500000000001</v>
      </c>
      <c r="F9" s="148"/>
      <c r="G9" s="253" t="s">
        <v>271</v>
      </c>
      <c r="H9" s="254">
        <v>-0.2</v>
      </c>
      <c r="I9" s="255" t="s">
        <v>108</v>
      </c>
      <c r="J9" s="147">
        <v>0.82286700000000002</v>
      </c>
      <c r="K9" s="148"/>
      <c r="L9" s="53" t="s">
        <v>271</v>
      </c>
      <c r="M9" s="54">
        <v>-0.3</v>
      </c>
      <c r="N9" s="95" t="s">
        <v>118</v>
      </c>
      <c r="O9" s="147">
        <v>0.75516099999999997</v>
      </c>
    </row>
    <row r="10" spans="1:32" s="9" customFormat="1" x14ac:dyDescent="0.25">
      <c r="A10" s="52" t="s">
        <v>86</v>
      </c>
      <c r="B10" s="53" t="s">
        <v>271</v>
      </c>
      <c r="C10" s="54">
        <v>-0.7</v>
      </c>
      <c r="D10" s="95" t="s">
        <v>96</v>
      </c>
      <c r="E10" s="147">
        <v>0.438809</v>
      </c>
      <c r="F10" s="148"/>
      <c r="G10" s="252" t="s">
        <v>344</v>
      </c>
      <c r="H10" s="252" t="s">
        <v>344</v>
      </c>
      <c r="I10" s="252" t="s">
        <v>344</v>
      </c>
      <c r="J10" s="252" t="s">
        <v>344</v>
      </c>
      <c r="K10" s="53"/>
      <c r="L10" s="53" t="s">
        <v>271</v>
      </c>
      <c r="M10" s="54">
        <v>1</v>
      </c>
      <c r="N10" s="95" t="s">
        <v>119</v>
      </c>
      <c r="O10" s="147">
        <v>0.47862399999999999</v>
      </c>
    </row>
    <row r="11" spans="1:32" s="9" customFormat="1" x14ac:dyDescent="0.25">
      <c r="A11" s="149" t="s">
        <v>87</v>
      </c>
      <c r="B11" s="53" t="s">
        <v>271</v>
      </c>
      <c r="C11" s="54">
        <v>-1</v>
      </c>
      <c r="D11" s="95" t="s">
        <v>97</v>
      </c>
      <c r="E11" s="150" t="s">
        <v>172</v>
      </c>
      <c r="F11" s="151"/>
      <c r="G11" s="53" t="s">
        <v>271</v>
      </c>
      <c r="H11" s="54">
        <v>-2</v>
      </c>
      <c r="I11" s="95" t="s">
        <v>109</v>
      </c>
      <c r="J11" s="150" t="s">
        <v>172</v>
      </c>
      <c r="K11" s="151"/>
      <c r="L11" s="53" t="s">
        <v>271</v>
      </c>
      <c r="M11" s="54">
        <v>-0.1</v>
      </c>
      <c r="N11" s="95" t="s">
        <v>120</v>
      </c>
      <c r="O11" s="147">
        <v>0.57326100000000002</v>
      </c>
    </row>
    <row r="12" spans="1:32" s="9" customFormat="1" x14ac:dyDescent="0.25">
      <c r="A12" s="149" t="s">
        <v>88</v>
      </c>
      <c r="B12" s="53" t="s">
        <v>271</v>
      </c>
      <c r="C12" s="54">
        <v>-0.4</v>
      </c>
      <c r="D12" s="95" t="s">
        <v>98</v>
      </c>
      <c r="E12" s="151" t="s">
        <v>172</v>
      </c>
      <c r="F12" s="151"/>
      <c r="G12" s="53" t="s">
        <v>271</v>
      </c>
      <c r="H12" s="54">
        <v>-1.6</v>
      </c>
      <c r="I12" s="95" t="s">
        <v>110</v>
      </c>
      <c r="J12" s="151" t="s">
        <v>172</v>
      </c>
      <c r="K12" s="151"/>
      <c r="L12" s="53" t="s">
        <v>274</v>
      </c>
      <c r="M12" s="54">
        <v>1.9</v>
      </c>
      <c r="N12" s="95" t="s">
        <v>121</v>
      </c>
      <c r="O12" s="151">
        <v>3.1500000000000001E-4</v>
      </c>
    </row>
    <row r="13" spans="1:32" s="9" customFormat="1" x14ac:dyDescent="0.25">
      <c r="A13" s="22"/>
      <c r="B13" s="23"/>
      <c r="C13" s="21"/>
      <c r="D13" s="94"/>
      <c r="E13" s="118"/>
      <c r="F13" s="23"/>
      <c r="G13" s="23"/>
      <c r="H13" s="21"/>
      <c r="I13" s="94"/>
      <c r="J13" s="118"/>
      <c r="K13" s="23"/>
      <c r="L13" s="23" t="s">
        <v>275</v>
      </c>
      <c r="M13" s="21">
        <v>-0.1</v>
      </c>
      <c r="N13" s="94" t="s">
        <v>122</v>
      </c>
      <c r="O13" s="146">
        <v>0.82394900000000004</v>
      </c>
    </row>
    <row r="14" spans="1:32" s="9" customFormat="1" x14ac:dyDescent="0.25">
      <c r="A14" s="149" t="s">
        <v>89</v>
      </c>
      <c r="B14" s="53" t="s">
        <v>269</v>
      </c>
      <c r="C14" s="54">
        <v>0.5</v>
      </c>
      <c r="D14" s="95" t="s">
        <v>99</v>
      </c>
      <c r="E14" s="151" t="s">
        <v>172</v>
      </c>
      <c r="F14" s="151"/>
      <c r="G14" s="53" t="s">
        <v>271</v>
      </c>
      <c r="H14" s="54">
        <v>-1.2</v>
      </c>
      <c r="I14" s="95" t="s">
        <v>111</v>
      </c>
      <c r="J14" s="151" t="s">
        <v>172</v>
      </c>
      <c r="K14" s="151"/>
      <c r="L14" s="53" t="s">
        <v>317</v>
      </c>
      <c r="M14" s="54">
        <v>2.5</v>
      </c>
      <c r="N14" s="95" t="s">
        <v>123</v>
      </c>
      <c r="O14" s="151" t="s">
        <v>172</v>
      </c>
    </row>
    <row r="15" spans="1:32" s="9" customFormat="1" x14ac:dyDescent="0.25">
      <c r="A15" s="22"/>
      <c r="B15" s="23" t="s">
        <v>270</v>
      </c>
      <c r="C15" s="21">
        <v>-3.7</v>
      </c>
      <c r="D15" s="94" t="s">
        <v>125</v>
      </c>
      <c r="E15" s="146">
        <v>5.2529999999999999E-3</v>
      </c>
      <c r="F15" s="152"/>
      <c r="G15" s="23"/>
      <c r="H15" s="21"/>
      <c r="I15" s="94"/>
      <c r="J15" s="118"/>
      <c r="K15" s="23"/>
      <c r="L15" s="23" t="s">
        <v>318</v>
      </c>
      <c r="M15" s="21">
        <v>-3.4</v>
      </c>
      <c r="N15" s="94" t="s">
        <v>128</v>
      </c>
      <c r="O15" s="146">
        <v>2.7890999999999999E-2</v>
      </c>
    </row>
    <row r="16" spans="1:32" s="9" customFormat="1" x14ac:dyDescent="0.25">
      <c r="A16" s="149" t="s">
        <v>90</v>
      </c>
      <c r="B16" s="53" t="s">
        <v>312</v>
      </c>
      <c r="C16" s="54">
        <v>0</v>
      </c>
      <c r="D16" s="95" t="s">
        <v>100</v>
      </c>
      <c r="E16" s="148">
        <v>0.98743700000000001</v>
      </c>
      <c r="F16" s="148"/>
      <c r="G16" s="53" t="s">
        <v>271</v>
      </c>
      <c r="H16" s="54">
        <v>-2</v>
      </c>
      <c r="I16" s="95" t="s">
        <v>112</v>
      </c>
      <c r="J16" s="151" t="s">
        <v>172</v>
      </c>
      <c r="K16" s="151"/>
      <c r="L16" s="53" t="s">
        <v>276</v>
      </c>
      <c r="M16" s="54">
        <v>2.7</v>
      </c>
      <c r="N16" s="95" t="s">
        <v>129</v>
      </c>
      <c r="O16" s="151" t="s">
        <v>172</v>
      </c>
    </row>
    <row r="17" spans="1:19" s="9" customFormat="1" x14ac:dyDescent="0.25">
      <c r="A17" s="22"/>
      <c r="B17" s="23" t="s">
        <v>313</v>
      </c>
      <c r="C17" s="21">
        <v>-1.5</v>
      </c>
      <c r="D17" s="94" t="s">
        <v>101</v>
      </c>
      <c r="E17" s="153" t="s">
        <v>172</v>
      </c>
      <c r="F17" s="154"/>
      <c r="G17" s="23"/>
      <c r="H17" s="21"/>
      <c r="I17" s="94"/>
      <c r="J17" s="118"/>
      <c r="K17" s="23"/>
      <c r="L17" s="23" t="s">
        <v>319</v>
      </c>
      <c r="M17" s="21">
        <v>-0.5</v>
      </c>
      <c r="N17" s="94" t="s">
        <v>130</v>
      </c>
      <c r="O17" s="146">
        <v>0.17083000000000001</v>
      </c>
    </row>
    <row r="18" spans="1:19" s="9" customFormat="1" x14ac:dyDescent="0.25">
      <c r="A18" s="149" t="s">
        <v>91</v>
      </c>
      <c r="B18" s="53" t="s">
        <v>314</v>
      </c>
      <c r="C18" s="54">
        <v>-1.1000000000000001</v>
      </c>
      <c r="D18" s="95" t="s">
        <v>102</v>
      </c>
      <c r="E18" s="151" t="s">
        <v>172</v>
      </c>
      <c r="F18" s="151"/>
      <c r="G18" s="53" t="s">
        <v>314</v>
      </c>
      <c r="H18" s="54">
        <v>-2.4</v>
      </c>
      <c r="I18" s="95" t="s">
        <v>127</v>
      </c>
      <c r="J18" s="151" t="s">
        <v>172</v>
      </c>
      <c r="K18" s="151"/>
      <c r="L18" s="53" t="s">
        <v>314</v>
      </c>
      <c r="M18" s="54">
        <v>0.6</v>
      </c>
      <c r="N18" s="95" t="s">
        <v>131</v>
      </c>
      <c r="O18" s="148">
        <v>1.792E-3</v>
      </c>
    </row>
    <row r="19" spans="1:19" s="9" customFormat="1" x14ac:dyDescent="0.25">
      <c r="A19" s="22"/>
      <c r="B19" s="23" t="s">
        <v>315</v>
      </c>
      <c r="C19" s="21">
        <v>2</v>
      </c>
      <c r="D19" s="94" t="s">
        <v>103</v>
      </c>
      <c r="E19" s="152">
        <v>5.5601999999999999E-2</v>
      </c>
      <c r="F19" s="152"/>
      <c r="G19" s="23" t="s">
        <v>315</v>
      </c>
      <c r="H19" s="21">
        <v>1.6</v>
      </c>
      <c r="I19" s="94" t="s">
        <v>113</v>
      </c>
      <c r="J19" s="152">
        <v>0.18273800000000001</v>
      </c>
      <c r="K19" s="152"/>
      <c r="L19" s="23" t="s">
        <v>315</v>
      </c>
      <c r="M19" s="21">
        <v>2.2999999999999998</v>
      </c>
      <c r="N19" s="94" t="s">
        <v>132</v>
      </c>
      <c r="O19" s="152">
        <v>3.4464000000000002E-2</v>
      </c>
    </row>
    <row r="20" spans="1:19" s="9" customFormat="1" x14ac:dyDescent="0.25">
      <c r="A20" s="22"/>
      <c r="B20" s="23" t="s">
        <v>270</v>
      </c>
      <c r="C20" s="21">
        <v>-4.8</v>
      </c>
      <c r="D20" s="94" t="s">
        <v>104</v>
      </c>
      <c r="E20" s="154" t="s">
        <v>172</v>
      </c>
      <c r="F20" s="154"/>
      <c r="G20" s="23" t="s">
        <v>270</v>
      </c>
      <c r="H20" s="21">
        <v>-6.3</v>
      </c>
      <c r="I20" s="94" t="s">
        <v>114</v>
      </c>
      <c r="J20" s="154" t="s">
        <v>172</v>
      </c>
      <c r="K20" s="154"/>
      <c r="L20" s="23" t="s">
        <v>270</v>
      </c>
      <c r="M20" s="21">
        <v>-3.3</v>
      </c>
      <c r="N20" s="94" t="s">
        <v>133</v>
      </c>
      <c r="O20" s="152">
        <v>2.2980000000000001E-3</v>
      </c>
    </row>
    <row r="21" spans="1:19" s="9" customFormat="1" x14ac:dyDescent="0.25">
      <c r="A21" s="149" t="s">
        <v>92</v>
      </c>
      <c r="B21" s="53" t="s">
        <v>280</v>
      </c>
      <c r="C21" s="54">
        <v>0.3</v>
      </c>
      <c r="D21" s="95" t="s">
        <v>105</v>
      </c>
      <c r="E21" s="148">
        <v>0.31728600000000001</v>
      </c>
      <c r="F21" s="148"/>
      <c r="G21" s="53" t="s">
        <v>271</v>
      </c>
      <c r="H21" s="54">
        <v>-1.5</v>
      </c>
      <c r="I21" s="95" t="s">
        <v>110</v>
      </c>
      <c r="J21" s="151" t="s">
        <v>172</v>
      </c>
      <c r="K21" s="151"/>
      <c r="L21" s="53" t="s">
        <v>280</v>
      </c>
      <c r="M21" s="54">
        <v>2.6</v>
      </c>
      <c r="N21" s="95" t="s">
        <v>134</v>
      </c>
      <c r="O21" s="151" t="s">
        <v>172</v>
      </c>
    </row>
    <row r="22" spans="1:19" s="9" customFormat="1" x14ac:dyDescent="0.25">
      <c r="A22" s="22"/>
      <c r="B22" s="23" t="s">
        <v>281</v>
      </c>
      <c r="C22" s="21">
        <v>-1.4</v>
      </c>
      <c r="D22" s="94" t="s">
        <v>106</v>
      </c>
      <c r="E22" s="146">
        <v>4.8199999999999996E-3</v>
      </c>
      <c r="F22" s="152"/>
      <c r="G22" s="23"/>
      <c r="H22" s="21"/>
      <c r="I22" s="94"/>
      <c r="J22" s="118"/>
      <c r="K22" s="23"/>
      <c r="L22" s="23" t="s">
        <v>281</v>
      </c>
      <c r="M22" s="21">
        <v>-0.5</v>
      </c>
      <c r="N22" s="94" t="s">
        <v>135</v>
      </c>
      <c r="O22" s="146">
        <v>0.41317599999999999</v>
      </c>
    </row>
    <row r="23" spans="1:19" s="9" customFormat="1" x14ac:dyDescent="0.25">
      <c r="A23" s="52" t="s">
        <v>93</v>
      </c>
      <c r="B23" s="53" t="s">
        <v>271</v>
      </c>
      <c r="C23" s="54">
        <v>-0.5</v>
      </c>
      <c r="D23" s="95" t="s">
        <v>107</v>
      </c>
      <c r="E23" s="147">
        <v>1.433E-3</v>
      </c>
      <c r="F23" s="148"/>
      <c r="G23" s="53" t="s">
        <v>271</v>
      </c>
      <c r="H23" s="54">
        <v>-1.7</v>
      </c>
      <c r="I23" s="95" t="s">
        <v>115</v>
      </c>
      <c r="J23" s="150" t="s">
        <v>172</v>
      </c>
      <c r="K23" s="151"/>
      <c r="L23" s="53" t="s">
        <v>271</v>
      </c>
      <c r="M23" s="54">
        <v>1</v>
      </c>
      <c r="N23" s="95" t="s">
        <v>136</v>
      </c>
      <c r="O23" s="150" t="s">
        <v>172</v>
      </c>
    </row>
    <row r="24" spans="1:19" s="9" customFormat="1" x14ac:dyDescent="0.25">
      <c r="A24" s="52" t="s">
        <v>94</v>
      </c>
      <c r="B24" s="53" t="s">
        <v>271</v>
      </c>
      <c r="C24" s="54">
        <v>-0.6</v>
      </c>
      <c r="D24" s="95" t="s">
        <v>126</v>
      </c>
      <c r="E24" s="147">
        <v>3.5713000000000002E-2</v>
      </c>
      <c r="F24" s="148"/>
      <c r="G24" s="53" t="s">
        <v>271</v>
      </c>
      <c r="H24" s="54">
        <v>-1.4</v>
      </c>
      <c r="I24" s="95" t="s">
        <v>116</v>
      </c>
      <c r="J24" s="150" t="s">
        <v>172</v>
      </c>
      <c r="K24" s="151"/>
      <c r="L24" s="53" t="s">
        <v>271</v>
      </c>
      <c r="M24" s="54">
        <v>0.3</v>
      </c>
      <c r="N24" s="95" t="s">
        <v>137</v>
      </c>
      <c r="O24" s="147">
        <v>0.50472399999999995</v>
      </c>
    </row>
    <row r="25" spans="1:19" s="9" customFormat="1" ht="15.75" thickBot="1" x14ac:dyDescent="0.3">
      <c r="A25" s="52" t="s">
        <v>152</v>
      </c>
      <c r="B25" s="267" t="s">
        <v>719</v>
      </c>
      <c r="C25" s="54" t="s">
        <v>716</v>
      </c>
      <c r="D25" s="95" t="s">
        <v>717</v>
      </c>
      <c r="E25" s="148" t="s">
        <v>718</v>
      </c>
      <c r="F25" s="148"/>
      <c r="G25" s="267" t="s">
        <v>719</v>
      </c>
      <c r="H25" s="54" t="s">
        <v>720</v>
      </c>
      <c r="I25" s="95" t="s">
        <v>721</v>
      </c>
      <c r="J25" s="148" t="s">
        <v>722</v>
      </c>
      <c r="K25" s="148"/>
      <c r="L25" s="53" t="s">
        <v>271</v>
      </c>
      <c r="M25" s="54" t="s">
        <v>723</v>
      </c>
      <c r="N25" s="95" t="s">
        <v>724</v>
      </c>
      <c r="O25" s="151" t="s">
        <v>722</v>
      </c>
    </row>
    <row r="26" spans="1:19" x14ac:dyDescent="0.25">
      <c r="A26" s="365" t="s">
        <v>346</v>
      </c>
      <c r="B26" s="365"/>
      <c r="C26" s="365"/>
      <c r="D26" s="365"/>
      <c r="E26" s="365"/>
      <c r="F26" s="365"/>
      <c r="G26" s="365"/>
      <c r="H26" s="365"/>
      <c r="I26" s="365"/>
      <c r="J26" s="365"/>
      <c r="K26" s="365"/>
      <c r="L26" s="365"/>
      <c r="M26" s="365"/>
      <c r="N26" s="365"/>
      <c r="O26" s="365"/>
      <c r="S26" s="9"/>
    </row>
    <row r="27" spans="1:19" x14ac:dyDescent="0.25">
      <c r="A27" s="376" t="s">
        <v>456</v>
      </c>
      <c r="B27" s="376"/>
      <c r="C27" s="376"/>
      <c r="D27" s="376"/>
      <c r="E27" s="376"/>
      <c r="F27" s="376"/>
      <c r="G27" s="376"/>
      <c r="H27" s="376"/>
      <c r="I27" s="376"/>
      <c r="J27" s="376"/>
      <c r="K27" s="376"/>
      <c r="L27" s="376"/>
      <c r="M27" s="376"/>
      <c r="N27" s="376"/>
      <c r="O27" s="376"/>
      <c r="S27" s="9"/>
    </row>
    <row r="28" spans="1:19" ht="60" customHeight="1" x14ac:dyDescent="0.25">
      <c r="A28" s="332" t="s">
        <v>783</v>
      </c>
      <c r="B28" s="332"/>
      <c r="C28" s="332"/>
      <c r="D28" s="332"/>
      <c r="E28" s="332"/>
      <c r="F28" s="332"/>
      <c r="G28" s="332"/>
      <c r="H28" s="332"/>
      <c r="I28" s="332"/>
      <c r="J28" s="332"/>
      <c r="K28" s="332"/>
      <c r="L28" s="332"/>
      <c r="M28" s="332"/>
      <c r="N28" s="332"/>
      <c r="O28" s="332"/>
      <c r="P28" s="47"/>
    </row>
    <row r="29" spans="1:19" x14ac:dyDescent="0.25">
      <c r="A29" s="342" t="s">
        <v>144</v>
      </c>
      <c r="B29" s="342"/>
      <c r="C29" s="342"/>
      <c r="D29" s="342"/>
      <c r="E29" s="342"/>
      <c r="F29" s="342"/>
      <c r="G29" s="342"/>
      <c r="H29" s="342"/>
      <c r="I29" s="342"/>
      <c r="J29" s="342"/>
      <c r="K29" s="342"/>
      <c r="L29" s="342"/>
      <c r="M29" s="342"/>
      <c r="N29" s="342"/>
      <c r="O29" s="342"/>
    </row>
    <row r="30" spans="1:19" x14ac:dyDescent="0.25">
      <c r="A30" s="347" t="s">
        <v>261</v>
      </c>
      <c r="B30" s="347"/>
      <c r="C30" s="347"/>
      <c r="D30" s="347"/>
      <c r="E30" s="347"/>
      <c r="F30" s="347"/>
      <c r="G30" s="347"/>
      <c r="H30" s="347"/>
      <c r="I30" s="347"/>
      <c r="J30" s="347"/>
      <c r="K30" s="347"/>
      <c r="L30" s="347"/>
      <c r="M30" s="347"/>
      <c r="N30" s="347"/>
      <c r="O30" s="347"/>
    </row>
  </sheetData>
  <customSheetViews>
    <customSheetView guid="{C4A283EE-C4B0-4E29-8C19-4963E37D90B7}" showPageBreaks="1" printArea="1">
      <selection activeCell="S10" sqref="S10"/>
      <pageMargins left="0.31496062992125984" right="0.31496062992125984" top="0.55118110236220474" bottom="0.15748031496062992" header="0.31496062992125984" footer="0.31496062992125984"/>
      <pageSetup fitToWidth="0" orientation="landscape" r:id="rId1"/>
    </customSheetView>
    <customSheetView guid="{4065E717-11DE-4CCC-99D1-B3BA920E3F92}">
      <selection activeCell="G9" sqref="G9:J9"/>
      <pageMargins left="0.31496062992125984" right="0.31496062992125984" top="0.55118110236220474" bottom="0.15748031496062992" header="0.31496062992125984" footer="0.31496062992125984"/>
      <pageSetup fitToWidth="0" orientation="landscape" r:id="rId2"/>
    </customSheetView>
    <customSheetView guid="{B848C897-026E-44C8-A434-4C9BC47821B0}">
      <selection activeCell="Q17" sqref="Q17"/>
      <pageMargins left="0.31496062992125984" right="0.31496062992125984" top="0.55118110236220474" bottom="0.15748031496062992" header="0.31496062992125984" footer="0.31496062992125984"/>
      <pageSetup fitToWidth="0" orientation="landscape" r:id="rId3"/>
    </customSheetView>
  </customSheetViews>
  <mergeCells count="9">
    <mergeCell ref="A1:O1"/>
    <mergeCell ref="B2:E2"/>
    <mergeCell ref="G2:J2"/>
    <mergeCell ref="L2:O2"/>
    <mergeCell ref="A30:O30"/>
    <mergeCell ref="A29:O29"/>
    <mergeCell ref="A26:O26"/>
    <mergeCell ref="A27:O27"/>
    <mergeCell ref="A28:O28"/>
  </mergeCells>
  <pageMargins left="0.31496062992125984" right="0.31496062992125984" top="0.55118110236220474" bottom="0.15748031496062992" header="0.31496062992125984" footer="0.31496062992125984"/>
  <pageSetup fitToWidth="0" orientation="landscape"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EC029-4172-4D26-911F-2E4E1DFD4EB7}">
  <dimension ref="A1:Q37"/>
  <sheetViews>
    <sheetView topLeftCell="A25" workbookViewId="0">
      <selection activeCell="C43" sqref="C43"/>
    </sheetView>
  </sheetViews>
  <sheetFormatPr defaultRowHeight="15" x14ac:dyDescent="0.25"/>
  <cols>
    <col min="1" max="1" width="40.28515625" customWidth="1"/>
    <col min="2" max="2" width="10" bestFit="1" customWidth="1"/>
    <col min="7" max="7" width="10" bestFit="1" customWidth="1"/>
    <col min="12" max="12" width="10" bestFit="1" customWidth="1"/>
  </cols>
  <sheetData>
    <row r="1" spans="1:17" x14ac:dyDescent="0.25">
      <c r="A1" s="271"/>
      <c r="B1" s="271"/>
      <c r="C1" s="271"/>
      <c r="D1" s="271"/>
      <c r="E1" s="271"/>
      <c r="F1" s="380"/>
      <c r="G1" s="380"/>
      <c r="H1" s="271"/>
      <c r="I1" s="271"/>
      <c r="J1" s="271"/>
      <c r="K1" s="380"/>
      <c r="L1" s="380"/>
      <c r="M1" s="271"/>
      <c r="N1" s="271"/>
      <c r="O1" s="271"/>
      <c r="P1" s="271"/>
      <c r="Q1" s="271"/>
    </row>
    <row r="2" spans="1:17" x14ac:dyDescent="0.25">
      <c r="A2" s="294" t="s">
        <v>936</v>
      </c>
      <c r="B2" s="294"/>
      <c r="C2" s="294"/>
      <c r="D2" s="294"/>
      <c r="E2" s="294"/>
      <c r="F2" s="294"/>
      <c r="G2" s="294"/>
      <c r="H2" s="294"/>
      <c r="I2" s="294"/>
      <c r="J2" s="294"/>
      <c r="K2" s="294"/>
      <c r="L2" s="294"/>
      <c r="M2" s="294"/>
      <c r="N2" s="294"/>
      <c r="O2" s="294"/>
      <c r="P2" s="271"/>
      <c r="Q2" s="271"/>
    </row>
    <row r="3" spans="1:17" ht="16.5" thickBot="1" x14ac:dyDescent="0.3">
      <c r="A3" s="381" t="s">
        <v>937</v>
      </c>
      <c r="B3" s="381"/>
      <c r="C3" s="381"/>
      <c r="D3" s="381"/>
      <c r="E3" s="381"/>
      <c r="F3" s="381"/>
      <c r="G3" s="381"/>
      <c r="H3" s="381"/>
      <c r="I3" s="381"/>
      <c r="J3" s="381"/>
      <c r="K3" s="381"/>
      <c r="L3" s="381"/>
      <c r="M3" s="381"/>
      <c r="N3" s="381"/>
      <c r="O3" s="381"/>
      <c r="P3" s="271"/>
      <c r="Q3" s="47"/>
    </row>
    <row r="4" spans="1:17" ht="16.5" thickTop="1" thickBot="1" x14ac:dyDescent="0.3">
      <c r="A4" s="271"/>
      <c r="B4" s="369" t="s">
        <v>8</v>
      </c>
      <c r="C4" s="369"/>
      <c r="D4" s="369"/>
      <c r="E4" s="369"/>
      <c r="F4" s="314"/>
      <c r="G4" s="369" t="s">
        <v>4</v>
      </c>
      <c r="H4" s="369"/>
      <c r="I4" s="369"/>
      <c r="J4" s="369"/>
      <c r="K4" s="314"/>
      <c r="L4" s="369" t="s">
        <v>5</v>
      </c>
      <c r="M4" s="369"/>
      <c r="N4" s="369"/>
      <c r="O4" s="369"/>
      <c r="P4" s="271"/>
      <c r="Q4" s="47"/>
    </row>
    <row r="5" spans="1:17" ht="15.75" thickBot="1" x14ac:dyDescent="0.3">
      <c r="A5" s="297" t="s">
        <v>333</v>
      </c>
      <c r="B5" s="285" t="s">
        <v>50</v>
      </c>
      <c r="C5" s="298" t="s">
        <v>53</v>
      </c>
      <c r="D5" s="285" t="s">
        <v>455</v>
      </c>
      <c r="E5" s="315" t="s">
        <v>168</v>
      </c>
      <c r="F5" s="285"/>
      <c r="G5" s="285" t="s">
        <v>50</v>
      </c>
      <c r="H5" s="298" t="s">
        <v>53</v>
      </c>
      <c r="I5" s="285" t="s">
        <v>455</v>
      </c>
      <c r="J5" s="315" t="s">
        <v>168</v>
      </c>
      <c r="K5" s="285"/>
      <c r="L5" s="285" t="s">
        <v>50</v>
      </c>
      <c r="M5" s="298" t="s">
        <v>53</v>
      </c>
      <c r="N5" s="285" t="s">
        <v>455</v>
      </c>
      <c r="O5" s="285" t="s">
        <v>168</v>
      </c>
      <c r="P5" s="271"/>
      <c r="Q5" s="294"/>
    </row>
    <row r="6" spans="1:17" x14ac:dyDescent="0.25">
      <c r="A6" s="286"/>
      <c r="B6" s="40"/>
      <c r="C6" s="40"/>
      <c r="D6" s="40"/>
      <c r="E6" s="40"/>
      <c r="F6" s="40"/>
      <c r="G6" s="40"/>
      <c r="H6" s="40"/>
      <c r="I6" s="40"/>
      <c r="J6" s="40"/>
      <c r="K6" s="40"/>
      <c r="L6" s="40"/>
      <c r="M6" s="40"/>
      <c r="N6" s="40"/>
      <c r="O6" s="40"/>
      <c r="P6" s="271"/>
      <c r="Q6" s="271"/>
    </row>
    <row r="7" spans="1:17" x14ac:dyDescent="0.25">
      <c r="A7" s="294" t="s">
        <v>345</v>
      </c>
      <c r="B7" s="294" t="s">
        <v>920</v>
      </c>
      <c r="C7" s="40">
        <v>-0.9</v>
      </c>
      <c r="D7" s="294" t="s">
        <v>938</v>
      </c>
      <c r="E7" s="40" t="s">
        <v>172</v>
      </c>
      <c r="F7" s="40"/>
      <c r="G7" s="294" t="s">
        <v>939</v>
      </c>
      <c r="H7" s="40">
        <v>-2.1</v>
      </c>
      <c r="I7" s="294" t="s">
        <v>940</v>
      </c>
      <c r="J7" s="40" t="s">
        <v>172</v>
      </c>
      <c r="K7" s="40"/>
      <c r="L7" s="294" t="s">
        <v>280</v>
      </c>
      <c r="M7" s="40">
        <v>1</v>
      </c>
      <c r="N7" s="294" t="s">
        <v>941</v>
      </c>
      <c r="O7" s="40" t="s">
        <v>172</v>
      </c>
      <c r="P7" s="271"/>
      <c r="Q7" s="47"/>
    </row>
    <row r="8" spans="1:17" x14ac:dyDescent="0.25">
      <c r="A8" s="316"/>
      <c r="B8" s="317" t="s">
        <v>923</v>
      </c>
      <c r="C8" s="318">
        <v>-2.2000000000000002</v>
      </c>
      <c r="D8" s="317" t="s">
        <v>942</v>
      </c>
      <c r="E8" s="318" t="s">
        <v>172</v>
      </c>
      <c r="F8" s="318"/>
      <c r="G8" s="317" t="s">
        <v>928</v>
      </c>
      <c r="H8" s="318">
        <v>-3</v>
      </c>
      <c r="I8" s="317" t="s">
        <v>943</v>
      </c>
      <c r="J8" s="318" t="s">
        <v>172</v>
      </c>
      <c r="K8" s="318"/>
      <c r="L8" s="317" t="s">
        <v>915</v>
      </c>
      <c r="M8" s="318">
        <v>-1.2</v>
      </c>
      <c r="N8" s="317" t="s">
        <v>944</v>
      </c>
      <c r="O8" s="318" t="s">
        <v>172</v>
      </c>
      <c r="P8" s="271"/>
      <c r="Q8" s="271"/>
    </row>
    <row r="9" spans="1:17" x14ac:dyDescent="0.25">
      <c r="A9" s="319" t="s">
        <v>84</v>
      </c>
      <c r="B9" s="320" t="s">
        <v>344</v>
      </c>
      <c r="C9" s="320" t="s">
        <v>344</v>
      </c>
      <c r="D9" s="320" t="s">
        <v>344</v>
      </c>
      <c r="E9" s="320" t="s">
        <v>344</v>
      </c>
      <c r="F9" s="320"/>
      <c r="G9" s="320" t="s">
        <v>344</v>
      </c>
      <c r="H9" s="320" t="s">
        <v>344</v>
      </c>
      <c r="I9" s="320" t="s">
        <v>344</v>
      </c>
      <c r="J9" s="320" t="s">
        <v>344</v>
      </c>
      <c r="K9" s="320"/>
      <c r="L9" s="320" t="s">
        <v>344</v>
      </c>
      <c r="M9" s="320" t="s">
        <v>344</v>
      </c>
      <c r="N9" s="320" t="s">
        <v>344</v>
      </c>
      <c r="O9" s="320" t="s">
        <v>344</v>
      </c>
      <c r="P9" s="271"/>
      <c r="Q9" s="47"/>
    </row>
    <row r="10" spans="1:17" x14ac:dyDescent="0.25">
      <c r="A10" s="271" t="s">
        <v>85</v>
      </c>
      <c r="B10" s="294" t="s">
        <v>280</v>
      </c>
      <c r="C10" s="40">
        <v>-7.9</v>
      </c>
      <c r="D10" s="294" t="s">
        <v>945</v>
      </c>
      <c r="E10" s="40" t="s">
        <v>172</v>
      </c>
      <c r="F10" s="40"/>
      <c r="G10" s="294" t="s">
        <v>906</v>
      </c>
      <c r="H10" s="40">
        <v>-4.2</v>
      </c>
      <c r="I10" s="294" t="s">
        <v>946</v>
      </c>
      <c r="J10" s="40" t="s">
        <v>172</v>
      </c>
      <c r="K10" s="40"/>
      <c r="L10" s="40" t="s">
        <v>344</v>
      </c>
      <c r="M10" s="40" t="s">
        <v>344</v>
      </c>
      <c r="N10" s="40" t="s">
        <v>344</v>
      </c>
      <c r="O10" s="40" t="s">
        <v>344</v>
      </c>
      <c r="P10" s="271"/>
      <c r="Q10" s="271"/>
    </row>
    <row r="11" spans="1:17" x14ac:dyDescent="0.25">
      <c r="A11" s="316"/>
      <c r="B11" s="317" t="s">
        <v>915</v>
      </c>
      <c r="C11" s="318">
        <v>2.8</v>
      </c>
      <c r="D11" s="317" t="s">
        <v>947</v>
      </c>
      <c r="E11" s="318">
        <v>0.29599999999999999</v>
      </c>
      <c r="F11" s="318"/>
      <c r="G11" s="317"/>
      <c r="H11" s="318"/>
      <c r="I11" s="317"/>
      <c r="J11" s="318"/>
      <c r="K11" s="318"/>
      <c r="L11" s="317"/>
      <c r="M11" s="318"/>
      <c r="N11" s="317"/>
      <c r="O11" s="318"/>
      <c r="P11" s="271"/>
      <c r="Q11" s="271"/>
    </row>
    <row r="12" spans="1:17" x14ac:dyDescent="0.25">
      <c r="A12" s="321" t="s">
        <v>86</v>
      </c>
      <c r="B12" s="320" t="s">
        <v>344</v>
      </c>
      <c r="C12" s="320" t="s">
        <v>344</v>
      </c>
      <c r="D12" s="320" t="s">
        <v>344</v>
      </c>
      <c r="E12" s="320" t="s">
        <v>344</v>
      </c>
      <c r="F12" s="320"/>
      <c r="G12" s="320" t="s">
        <v>344</v>
      </c>
      <c r="H12" s="320" t="s">
        <v>344</v>
      </c>
      <c r="I12" s="320" t="s">
        <v>344</v>
      </c>
      <c r="J12" s="320" t="s">
        <v>344</v>
      </c>
      <c r="K12" s="320"/>
      <c r="L12" s="320" t="s">
        <v>344</v>
      </c>
      <c r="M12" s="320" t="s">
        <v>344</v>
      </c>
      <c r="N12" s="320" t="s">
        <v>344</v>
      </c>
      <c r="O12" s="320" t="s">
        <v>344</v>
      </c>
      <c r="P12" s="271"/>
      <c r="Q12" s="271"/>
    </row>
    <row r="13" spans="1:17" x14ac:dyDescent="0.25">
      <c r="A13" s="271" t="s">
        <v>87</v>
      </c>
      <c r="B13" s="294" t="s">
        <v>939</v>
      </c>
      <c r="C13" s="40">
        <v>-1.3</v>
      </c>
      <c r="D13" s="294" t="s">
        <v>948</v>
      </c>
      <c r="E13" s="40" t="s">
        <v>172</v>
      </c>
      <c r="F13" s="40"/>
      <c r="G13" s="294" t="s">
        <v>906</v>
      </c>
      <c r="H13" s="40">
        <v>-2.5</v>
      </c>
      <c r="I13" s="294" t="s">
        <v>949</v>
      </c>
      <c r="J13" s="40" t="s">
        <v>172</v>
      </c>
      <c r="K13" s="40"/>
      <c r="L13" s="294" t="s">
        <v>280</v>
      </c>
      <c r="M13" s="40">
        <v>0.2</v>
      </c>
      <c r="N13" s="294" t="s">
        <v>950</v>
      </c>
      <c r="O13" s="40">
        <v>0.48699999999999999</v>
      </c>
      <c r="P13" s="271"/>
      <c r="Q13" s="271"/>
    </row>
    <row r="14" spans="1:17" x14ac:dyDescent="0.25">
      <c r="A14" s="316"/>
      <c r="B14" s="317" t="s">
        <v>928</v>
      </c>
      <c r="C14" s="318">
        <v>-2.6</v>
      </c>
      <c r="D14" s="317" t="s">
        <v>951</v>
      </c>
      <c r="E14" s="318" t="s">
        <v>172</v>
      </c>
      <c r="F14" s="318"/>
      <c r="G14" s="317"/>
      <c r="H14" s="318"/>
      <c r="I14" s="317"/>
      <c r="J14" s="318"/>
      <c r="K14" s="318"/>
      <c r="L14" s="317" t="s">
        <v>915</v>
      </c>
      <c r="M14" s="318">
        <v>-1.4</v>
      </c>
      <c r="N14" s="317" t="s">
        <v>952</v>
      </c>
      <c r="O14" s="318" t="s">
        <v>172</v>
      </c>
      <c r="P14" s="271"/>
      <c r="Q14" s="271"/>
    </row>
    <row r="15" spans="1:17" x14ac:dyDescent="0.25">
      <c r="A15" s="271" t="s">
        <v>88</v>
      </c>
      <c r="B15" s="294" t="s">
        <v>274</v>
      </c>
      <c r="C15" s="40">
        <v>-0.4</v>
      </c>
      <c r="D15" s="294" t="s">
        <v>953</v>
      </c>
      <c r="E15" s="40">
        <v>0.185</v>
      </c>
      <c r="F15" s="40"/>
      <c r="G15" s="294" t="s">
        <v>906</v>
      </c>
      <c r="H15" s="40">
        <v>-2</v>
      </c>
      <c r="I15" s="294" t="s">
        <v>109</v>
      </c>
      <c r="J15" s="40" t="s">
        <v>172</v>
      </c>
      <c r="K15" s="40"/>
      <c r="L15" s="294" t="s">
        <v>274</v>
      </c>
      <c r="M15" s="40">
        <v>1.5</v>
      </c>
      <c r="N15" s="294" t="s">
        <v>954</v>
      </c>
      <c r="O15" s="40">
        <v>2E-3</v>
      </c>
      <c r="P15" s="271"/>
      <c r="Q15" s="271"/>
    </row>
    <row r="16" spans="1:17" x14ac:dyDescent="0.25">
      <c r="A16" s="316"/>
      <c r="B16" s="317" t="s">
        <v>955</v>
      </c>
      <c r="C16" s="318">
        <v>-1.5</v>
      </c>
      <c r="D16" s="317" t="s">
        <v>956</v>
      </c>
      <c r="E16" s="318" t="s">
        <v>172</v>
      </c>
      <c r="F16" s="318"/>
      <c r="G16" s="317"/>
      <c r="H16" s="318"/>
      <c r="I16" s="317"/>
      <c r="J16" s="318"/>
      <c r="K16" s="318"/>
      <c r="L16" s="317" t="s">
        <v>955</v>
      </c>
      <c r="M16" s="318">
        <v>-0.9</v>
      </c>
      <c r="N16" s="317" t="s">
        <v>957</v>
      </c>
      <c r="O16" s="318">
        <v>8.0000000000000002E-3</v>
      </c>
      <c r="P16" s="271"/>
      <c r="Q16" s="271"/>
    </row>
    <row r="17" spans="1:17" x14ac:dyDescent="0.25">
      <c r="A17" s="321" t="s">
        <v>89</v>
      </c>
      <c r="B17" s="317" t="s">
        <v>906</v>
      </c>
      <c r="C17" s="318">
        <v>-0.6</v>
      </c>
      <c r="D17" s="317" t="s">
        <v>958</v>
      </c>
      <c r="E17" s="318">
        <v>1E-3</v>
      </c>
      <c r="F17" s="318"/>
      <c r="G17" s="317" t="s">
        <v>906</v>
      </c>
      <c r="H17" s="318">
        <v>-1.9</v>
      </c>
      <c r="I17" s="317" t="s">
        <v>959</v>
      </c>
      <c r="J17" s="318" t="s">
        <v>172</v>
      </c>
      <c r="K17" s="318"/>
      <c r="L17" s="317" t="s">
        <v>906</v>
      </c>
      <c r="M17" s="318">
        <v>1</v>
      </c>
      <c r="N17" s="317" t="s">
        <v>960</v>
      </c>
      <c r="O17" s="318" t="s">
        <v>172</v>
      </c>
      <c r="P17" s="271"/>
      <c r="Q17" s="271"/>
    </row>
    <row r="18" spans="1:17" x14ac:dyDescent="0.25">
      <c r="A18" s="294" t="s">
        <v>90</v>
      </c>
      <c r="B18" s="294" t="s">
        <v>906</v>
      </c>
      <c r="C18" s="40">
        <v>-1</v>
      </c>
      <c r="D18" s="294" t="s">
        <v>840</v>
      </c>
      <c r="E18" s="40" t="s">
        <v>172</v>
      </c>
      <c r="F18" s="40"/>
      <c r="G18" s="294" t="s">
        <v>906</v>
      </c>
      <c r="H18" s="40">
        <v>-2.2000000000000002</v>
      </c>
      <c r="I18" s="294" t="s">
        <v>73</v>
      </c>
      <c r="J18" s="40" t="s">
        <v>172</v>
      </c>
      <c r="K18" s="40"/>
      <c r="L18" s="294" t="s">
        <v>961</v>
      </c>
      <c r="M18" s="40">
        <v>6.2</v>
      </c>
      <c r="N18" s="294" t="s">
        <v>962</v>
      </c>
      <c r="O18" s="40">
        <v>6.7000000000000004E-2</v>
      </c>
      <c r="P18" s="271"/>
      <c r="Q18" s="271"/>
    </row>
    <row r="19" spans="1:17" x14ac:dyDescent="0.25">
      <c r="A19" s="316"/>
      <c r="B19" s="317"/>
      <c r="C19" s="318"/>
      <c r="D19" s="317"/>
      <c r="E19" s="318"/>
      <c r="F19" s="318"/>
      <c r="G19" s="317"/>
      <c r="H19" s="318"/>
      <c r="I19" s="317"/>
      <c r="J19" s="318"/>
      <c r="K19" s="318"/>
      <c r="L19" s="317" t="s">
        <v>963</v>
      </c>
      <c r="M19" s="318">
        <v>-0.1</v>
      </c>
      <c r="N19" s="317" t="s">
        <v>964</v>
      </c>
      <c r="O19" s="318">
        <v>0.65300000000000002</v>
      </c>
      <c r="P19" s="271"/>
      <c r="Q19" s="271"/>
    </row>
    <row r="20" spans="1:17" x14ac:dyDescent="0.25">
      <c r="A20" s="294" t="s">
        <v>91</v>
      </c>
      <c r="B20" s="294" t="s">
        <v>939</v>
      </c>
      <c r="C20" s="40">
        <v>-1</v>
      </c>
      <c r="D20" s="294" t="s">
        <v>965</v>
      </c>
      <c r="E20" s="40" t="s">
        <v>172</v>
      </c>
      <c r="F20" s="40"/>
      <c r="G20" s="294" t="s">
        <v>317</v>
      </c>
      <c r="H20" s="40">
        <v>-2.1</v>
      </c>
      <c r="I20" s="294" t="s">
        <v>940</v>
      </c>
      <c r="J20" s="40" t="s">
        <v>172</v>
      </c>
      <c r="K20" s="40"/>
      <c r="L20" s="294" t="s">
        <v>280</v>
      </c>
      <c r="M20" s="40">
        <v>0.9</v>
      </c>
      <c r="N20" s="294" t="s">
        <v>966</v>
      </c>
      <c r="O20" s="40" t="s">
        <v>172</v>
      </c>
      <c r="P20" s="271"/>
      <c r="Q20" s="271"/>
    </row>
    <row r="21" spans="1:17" x14ac:dyDescent="0.25">
      <c r="A21" s="316"/>
      <c r="B21" s="317" t="s">
        <v>928</v>
      </c>
      <c r="C21" s="318">
        <v>-2.5</v>
      </c>
      <c r="D21" s="317" t="s">
        <v>967</v>
      </c>
      <c r="E21" s="318" t="s">
        <v>172</v>
      </c>
      <c r="F21" s="318"/>
      <c r="G21" s="317" t="s">
        <v>901</v>
      </c>
      <c r="H21" s="318">
        <v>-3.4</v>
      </c>
      <c r="I21" s="317" t="s">
        <v>968</v>
      </c>
      <c r="J21" s="318" t="s">
        <v>172</v>
      </c>
      <c r="K21" s="318"/>
      <c r="L21" s="317" t="s">
        <v>915</v>
      </c>
      <c r="M21" s="318">
        <v>-1.3</v>
      </c>
      <c r="N21" s="317" t="s">
        <v>969</v>
      </c>
      <c r="O21" s="318" t="s">
        <v>172</v>
      </c>
      <c r="P21" s="271"/>
      <c r="Q21" s="271"/>
    </row>
    <row r="22" spans="1:17" x14ac:dyDescent="0.25">
      <c r="A22" s="193" t="s">
        <v>970</v>
      </c>
      <c r="B22" s="193" t="s">
        <v>971</v>
      </c>
      <c r="C22" s="322">
        <v>-0.5</v>
      </c>
      <c r="D22" s="193" t="s">
        <v>107</v>
      </c>
      <c r="E22" s="322">
        <v>1E-3</v>
      </c>
      <c r="F22" s="322"/>
      <c r="G22" s="193" t="s">
        <v>972</v>
      </c>
      <c r="H22" s="322">
        <v>-0.9</v>
      </c>
      <c r="I22" s="193" t="s">
        <v>973</v>
      </c>
      <c r="J22" s="322">
        <v>0.19500000000000001</v>
      </c>
      <c r="K22" s="322"/>
      <c r="L22" s="193" t="s">
        <v>810</v>
      </c>
      <c r="M22" s="322">
        <v>2.2000000000000002</v>
      </c>
      <c r="N22" s="193" t="s">
        <v>974</v>
      </c>
      <c r="O22" s="322" t="s">
        <v>172</v>
      </c>
      <c r="P22" s="174"/>
      <c r="Q22" s="47"/>
    </row>
    <row r="23" spans="1:17" x14ac:dyDescent="0.25">
      <c r="A23" s="323"/>
      <c r="B23" s="324" t="s">
        <v>975</v>
      </c>
      <c r="C23" s="325">
        <v>-1.7</v>
      </c>
      <c r="D23" s="324" t="s">
        <v>976</v>
      </c>
      <c r="E23" s="325" t="s">
        <v>172</v>
      </c>
      <c r="F23" s="325"/>
      <c r="G23" s="324" t="s">
        <v>977</v>
      </c>
      <c r="H23" s="325">
        <v>-2.6</v>
      </c>
      <c r="I23" s="324" t="s">
        <v>978</v>
      </c>
      <c r="J23" s="325" t="s">
        <v>172</v>
      </c>
      <c r="K23" s="325"/>
      <c r="L23" s="324" t="s">
        <v>979</v>
      </c>
      <c r="M23" s="325">
        <v>-0.3</v>
      </c>
      <c r="N23" s="324" t="s">
        <v>980</v>
      </c>
      <c r="O23" s="325">
        <v>0.156</v>
      </c>
      <c r="P23" s="174"/>
      <c r="Q23" s="174"/>
    </row>
    <row r="24" spans="1:17" x14ac:dyDescent="0.25">
      <c r="A24" s="294" t="s">
        <v>92</v>
      </c>
      <c r="B24" s="294" t="s">
        <v>981</v>
      </c>
      <c r="C24" s="40">
        <v>-0.2</v>
      </c>
      <c r="D24" s="294" t="s">
        <v>982</v>
      </c>
      <c r="E24" s="40">
        <v>0.39200000000000002</v>
      </c>
      <c r="F24" s="40"/>
      <c r="G24" s="294" t="s">
        <v>906</v>
      </c>
      <c r="H24" s="40">
        <v>-2.1</v>
      </c>
      <c r="I24" s="294" t="s">
        <v>983</v>
      </c>
      <c r="J24" s="40" t="s">
        <v>172</v>
      </c>
      <c r="K24" s="40"/>
      <c r="L24" s="294" t="s">
        <v>280</v>
      </c>
      <c r="M24" s="40">
        <v>2.2000000000000002</v>
      </c>
      <c r="N24" s="294" t="s">
        <v>984</v>
      </c>
      <c r="O24" s="40">
        <v>2E-3</v>
      </c>
      <c r="P24" s="271"/>
      <c r="Q24" s="271"/>
    </row>
    <row r="25" spans="1:17" x14ac:dyDescent="0.25">
      <c r="A25" s="289"/>
      <c r="B25" s="294" t="s">
        <v>985</v>
      </c>
      <c r="C25" s="40">
        <v>-4.4000000000000004</v>
      </c>
      <c r="D25" s="294" t="s">
        <v>986</v>
      </c>
      <c r="E25" s="40">
        <v>2.3E-2</v>
      </c>
      <c r="F25" s="40"/>
      <c r="G25" s="294"/>
      <c r="H25" s="40"/>
      <c r="I25" s="294"/>
      <c r="J25" s="40"/>
      <c r="K25" s="40"/>
      <c r="L25" s="294" t="s">
        <v>915</v>
      </c>
      <c r="M25" s="40">
        <v>-1.5</v>
      </c>
      <c r="N25" s="294" t="s">
        <v>987</v>
      </c>
      <c r="O25" s="40">
        <v>0.05</v>
      </c>
      <c r="P25" s="271"/>
      <c r="Q25" s="271"/>
    </row>
    <row r="26" spans="1:17" x14ac:dyDescent="0.25">
      <c r="A26" s="316"/>
      <c r="B26" s="317" t="s">
        <v>988</v>
      </c>
      <c r="C26" s="318">
        <v>1.3</v>
      </c>
      <c r="D26" s="317" t="s">
        <v>989</v>
      </c>
      <c r="E26" s="318">
        <v>0.45900000000000002</v>
      </c>
      <c r="F26" s="318"/>
      <c r="G26" s="317"/>
      <c r="H26" s="318"/>
      <c r="I26" s="317"/>
      <c r="J26" s="318"/>
      <c r="K26" s="318"/>
      <c r="L26" s="317"/>
      <c r="M26" s="318"/>
      <c r="N26" s="317"/>
      <c r="O26" s="318"/>
      <c r="P26" s="271"/>
      <c r="Q26" s="271"/>
    </row>
    <row r="27" spans="1:17" x14ac:dyDescent="0.25">
      <c r="A27" s="294" t="s">
        <v>93</v>
      </c>
      <c r="B27" s="294" t="s">
        <v>906</v>
      </c>
      <c r="C27" s="40">
        <v>-1.1000000000000001</v>
      </c>
      <c r="D27" s="294" t="s">
        <v>990</v>
      </c>
      <c r="E27" s="40" t="s">
        <v>172</v>
      </c>
      <c r="F27" s="40"/>
      <c r="G27" s="294" t="s">
        <v>906</v>
      </c>
      <c r="H27" s="40">
        <v>-2.2999999999999998</v>
      </c>
      <c r="I27" s="294" t="s">
        <v>991</v>
      </c>
      <c r="J27" s="40" t="s">
        <v>172</v>
      </c>
      <c r="K27" s="40"/>
      <c r="L27" s="294" t="s">
        <v>992</v>
      </c>
      <c r="M27" s="40">
        <v>4</v>
      </c>
      <c r="N27" s="294" t="s">
        <v>993</v>
      </c>
      <c r="O27" s="40">
        <v>3.6999999999999998E-2</v>
      </c>
      <c r="P27" s="271"/>
      <c r="Q27" s="271"/>
    </row>
    <row r="28" spans="1:17" x14ac:dyDescent="0.25">
      <c r="A28" s="289"/>
      <c r="B28" s="294"/>
      <c r="C28" s="40"/>
      <c r="D28" s="294"/>
      <c r="E28" s="40"/>
      <c r="F28" s="40"/>
      <c r="G28" s="294"/>
      <c r="H28" s="40"/>
      <c r="I28" s="294"/>
      <c r="J28" s="40"/>
      <c r="K28" s="40"/>
      <c r="L28" s="294" t="s">
        <v>994</v>
      </c>
      <c r="M28" s="40">
        <v>0.5</v>
      </c>
      <c r="N28" s="294" t="s">
        <v>995</v>
      </c>
      <c r="O28" s="40">
        <v>0.11600000000000001</v>
      </c>
      <c r="P28" s="271"/>
      <c r="Q28" s="271"/>
    </row>
    <row r="29" spans="1:17" x14ac:dyDescent="0.25">
      <c r="A29" s="316"/>
      <c r="B29" s="317"/>
      <c r="C29" s="318"/>
      <c r="D29" s="317"/>
      <c r="E29" s="318"/>
      <c r="F29" s="318"/>
      <c r="G29" s="317"/>
      <c r="H29" s="318"/>
      <c r="I29" s="317"/>
      <c r="J29" s="318"/>
      <c r="K29" s="318"/>
      <c r="L29" s="317" t="s">
        <v>988</v>
      </c>
      <c r="M29" s="318">
        <v>-3.4</v>
      </c>
      <c r="N29" s="317" t="s">
        <v>996</v>
      </c>
      <c r="O29" s="318">
        <v>8.2000000000000003E-2</v>
      </c>
      <c r="P29" s="271"/>
      <c r="Q29" s="271"/>
    </row>
    <row r="30" spans="1:17" x14ac:dyDescent="0.25">
      <c r="A30" s="317" t="s">
        <v>94</v>
      </c>
      <c r="B30" s="317" t="s">
        <v>906</v>
      </c>
      <c r="C30" s="318">
        <v>-1.4</v>
      </c>
      <c r="D30" s="317" t="s">
        <v>997</v>
      </c>
      <c r="E30" s="318" t="s">
        <v>172</v>
      </c>
      <c r="F30" s="318"/>
      <c r="G30" s="317" t="s">
        <v>906</v>
      </c>
      <c r="H30" s="318">
        <v>-2</v>
      </c>
      <c r="I30" s="317" t="s">
        <v>998</v>
      </c>
      <c r="J30" s="318" t="s">
        <v>172</v>
      </c>
      <c r="K30" s="318"/>
      <c r="L30" s="317" t="s">
        <v>906</v>
      </c>
      <c r="M30" s="318">
        <v>-0.6</v>
      </c>
      <c r="N30" s="317" t="s">
        <v>999</v>
      </c>
      <c r="O30" s="318">
        <v>0.245</v>
      </c>
      <c r="P30" s="271"/>
      <c r="Q30" s="271"/>
    </row>
    <row r="31" spans="1:17" x14ac:dyDescent="0.25">
      <c r="A31" s="294" t="s">
        <v>152</v>
      </c>
      <c r="B31" s="294" t="s">
        <v>906</v>
      </c>
      <c r="C31" s="40">
        <v>-0.5</v>
      </c>
      <c r="D31" s="294" t="s">
        <v>1000</v>
      </c>
      <c r="E31" s="40">
        <v>6.0000000000000001E-3</v>
      </c>
      <c r="F31" s="40"/>
      <c r="G31" s="294" t="s">
        <v>906</v>
      </c>
      <c r="H31" s="40">
        <v>-1.8</v>
      </c>
      <c r="I31" s="294" t="s">
        <v>1001</v>
      </c>
      <c r="J31" s="40" t="s">
        <v>172</v>
      </c>
      <c r="K31" s="40"/>
      <c r="L31" s="294" t="s">
        <v>314</v>
      </c>
      <c r="M31" s="40">
        <v>3.7</v>
      </c>
      <c r="N31" s="294" t="s">
        <v>1002</v>
      </c>
      <c r="O31" s="40" t="s">
        <v>172</v>
      </c>
      <c r="P31" s="271"/>
      <c r="Q31" s="271"/>
    </row>
    <row r="32" spans="1:17" ht="15.75" thickBot="1" x14ac:dyDescent="0.3">
      <c r="A32" s="289"/>
      <c r="B32" s="294"/>
      <c r="C32" s="40"/>
      <c r="D32" s="294"/>
      <c r="E32" s="40"/>
      <c r="F32" s="40"/>
      <c r="G32" s="294"/>
      <c r="H32" s="40"/>
      <c r="I32" s="294"/>
      <c r="J32" s="40"/>
      <c r="K32" s="40"/>
      <c r="L32" s="294" t="s">
        <v>1003</v>
      </c>
      <c r="M32" s="40">
        <v>-0.4</v>
      </c>
      <c r="N32" s="294" t="s">
        <v>1004</v>
      </c>
      <c r="O32" s="310">
        <v>0.627</v>
      </c>
      <c r="P32" s="271"/>
      <c r="Q32" s="47"/>
    </row>
    <row r="33" spans="1:17" x14ac:dyDescent="0.25">
      <c r="A33" s="377" t="s">
        <v>1005</v>
      </c>
      <c r="B33" s="377"/>
      <c r="C33" s="377"/>
      <c r="D33" s="377"/>
      <c r="E33" s="377"/>
      <c r="F33" s="377"/>
      <c r="G33" s="377"/>
      <c r="H33" s="377"/>
      <c r="I33" s="377"/>
      <c r="J33" s="377"/>
      <c r="K33" s="377"/>
      <c r="L33" s="377"/>
      <c r="M33" s="377"/>
      <c r="N33" s="377"/>
      <c r="O33" s="377"/>
      <c r="P33" s="271"/>
      <c r="Q33" s="271"/>
    </row>
    <row r="34" spans="1:17" x14ac:dyDescent="0.25">
      <c r="A34" s="378" t="s">
        <v>456</v>
      </c>
      <c r="B34" s="378"/>
      <c r="C34" s="378"/>
      <c r="D34" s="378"/>
      <c r="E34" s="378"/>
      <c r="F34" s="378"/>
      <c r="G34" s="378"/>
      <c r="H34" s="378"/>
      <c r="I34" s="378"/>
      <c r="J34" s="378"/>
      <c r="K34" s="378"/>
      <c r="L34" s="378"/>
      <c r="M34" s="378"/>
      <c r="N34" s="378"/>
      <c r="O34" s="378"/>
      <c r="P34" s="271"/>
      <c r="Q34" s="47"/>
    </row>
    <row r="35" spans="1:17" ht="46.9" customHeight="1" x14ac:dyDescent="0.25">
      <c r="A35" s="379" t="s">
        <v>1032</v>
      </c>
      <c r="B35" s="379"/>
      <c r="C35" s="379"/>
      <c r="D35" s="379"/>
      <c r="E35" s="379"/>
      <c r="F35" s="379"/>
      <c r="G35" s="379"/>
      <c r="H35" s="379"/>
      <c r="I35" s="379"/>
      <c r="J35" s="379"/>
      <c r="K35" s="379"/>
      <c r="L35" s="379"/>
      <c r="M35" s="379"/>
      <c r="N35" s="379"/>
      <c r="O35" s="379"/>
      <c r="P35" s="271"/>
      <c r="Q35" s="328"/>
    </row>
    <row r="36" spans="1:17" x14ac:dyDescent="0.25">
      <c r="A36" s="367" t="s">
        <v>885</v>
      </c>
      <c r="B36" s="367"/>
      <c r="C36" s="367"/>
      <c r="D36" s="367"/>
      <c r="E36" s="367"/>
      <c r="F36" s="367"/>
      <c r="G36" s="367"/>
      <c r="H36" s="367"/>
      <c r="I36" s="367"/>
      <c r="J36" s="367"/>
      <c r="K36" s="367"/>
      <c r="L36" s="367"/>
      <c r="M36" s="367"/>
      <c r="N36" s="367"/>
      <c r="O36" s="367"/>
      <c r="P36" s="271"/>
      <c r="Q36" s="271"/>
    </row>
    <row r="37" spans="1:17" x14ac:dyDescent="0.25">
      <c r="A37" s="367" t="s">
        <v>1006</v>
      </c>
      <c r="B37" s="367"/>
      <c r="C37" s="367"/>
      <c r="D37" s="367"/>
      <c r="E37" s="367"/>
      <c r="F37" s="367"/>
      <c r="G37" s="367"/>
      <c r="H37" s="367"/>
      <c r="I37" s="367"/>
      <c r="J37" s="367"/>
      <c r="K37" s="367"/>
      <c r="L37" s="367"/>
      <c r="M37" s="367"/>
      <c r="N37" s="367"/>
      <c r="O37" s="271"/>
      <c r="P37" s="271"/>
      <c r="Q37" s="271"/>
    </row>
  </sheetData>
  <mergeCells count="11">
    <mergeCell ref="F1:G1"/>
    <mergeCell ref="K1:L1"/>
    <mergeCell ref="A3:O3"/>
    <mergeCell ref="B4:E4"/>
    <mergeCell ref="G4:J4"/>
    <mergeCell ref="L4:O4"/>
    <mergeCell ref="A33:O33"/>
    <mergeCell ref="A34:O34"/>
    <mergeCell ref="A35:O35"/>
    <mergeCell ref="A36:O36"/>
    <mergeCell ref="A37:N3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168"/>
  <sheetViews>
    <sheetView topLeftCell="J133" zoomScaleNormal="100" workbookViewId="0">
      <selection activeCell="AB20" sqref="AB20:AB22"/>
    </sheetView>
  </sheetViews>
  <sheetFormatPr defaultColWidth="8.5703125" defaultRowHeight="15" x14ac:dyDescent="0.25"/>
  <cols>
    <col min="1" max="1" width="6.42578125" style="197" customWidth="1"/>
    <col min="2" max="3" width="7.28515625" style="197" customWidth="1"/>
    <col min="4" max="4" width="6.7109375" style="197" customWidth="1"/>
    <col min="5" max="5" width="6.42578125" style="197" customWidth="1"/>
    <col min="6" max="7" width="6.28515625" style="197" customWidth="1"/>
    <col min="8" max="8" width="6.42578125" style="197" customWidth="1"/>
    <col min="9" max="9" width="6.7109375" style="197" customWidth="1"/>
    <col min="10" max="11" width="7.28515625" style="197" customWidth="1"/>
    <col min="12" max="12" width="6.7109375" style="197" customWidth="1"/>
    <col min="13" max="13" width="6.42578125" style="197" customWidth="1"/>
    <col min="14" max="14" width="8.5703125" style="197"/>
    <col min="15" max="16384" width="8.5703125" style="162"/>
  </cols>
  <sheetData>
    <row r="1" spans="1:31" x14ac:dyDescent="0.25">
      <c r="B1" s="197" t="s">
        <v>236</v>
      </c>
      <c r="C1" s="197" t="s">
        <v>237</v>
      </c>
      <c r="D1" s="197" t="s">
        <v>222</v>
      </c>
      <c r="E1" s="197" t="s">
        <v>223</v>
      </c>
      <c r="F1" s="197" t="s">
        <v>306</v>
      </c>
      <c r="G1" s="197" t="s">
        <v>307</v>
      </c>
      <c r="H1" s="197" t="s">
        <v>238</v>
      </c>
      <c r="I1" s="197" t="s">
        <v>239</v>
      </c>
      <c r="J1" s="197" t="s">
        <v>308</v>
      </c>
      <c r="K1" s="197" t="s">
        <v>309</v>
      </c>
      <c r="L1" s="197" t="s">
        <v>224</v>
      </c>
      <c r="M1" s="197" t="s">
        <v>225</v>
      </c>
      <c r="P1" s="174" t="s">
        <v>734</v>
      </c>
      <c r="AE1" s="47"/>
    </row>
    <row r="2" spans="1:31" x14ac:dyDescent="0.25">
      <c r="A2" s="197" t="s">
        <v>217</v>
      </c>
      <c r="B2" s="197" t="s">
        <v>4</v>
      </c>
      <c r="C2" s="197" t="s">
        <v>5</v>
      </c>
      <c r="D2" s="197" t="s">
        <v>4</v>
      </c>
      <c r="E2" s="197" t="s">
        <v>5</v>
      </c>
      <c r="F2" s="197" t="s">
        <v>4</v>
      </c>
      <c r="G2" s="197" t="s">
        <v>5</v>
      </c>
      <c r="H2" s="197" t="s">
        <v>4</v>
      </c>
      <c r="I2" s="197" t="s">
        <v>5</v>
      </c>
      <c r="J2" s="197" t="s">
        <v>4</v>
      </c>
      <c r="K2" s="197" t="s">
        <v>5</v>
      </c>
      <c r="L2" s="197" t="s">
        <v>4</v>
      </c>
      <c r="M2" s="197" t="s">
        <v>5</v>
      </c>
    </row>
    <row r="3" spans="1:31" x14ac:dyDescent="0.25">
      <c r="A3" s="197">
        <v>1992</v>
      </c>
      <c r="B3" s="215">
        <v>31.5547608</v>
      </c>
      <c r="C3" s="215">
        <v>8.5631178000000006</v>
      </c>
      <c r="D3" s="215">
        <v>24.021382500000001</v>
      </c>
      <c r="E3" s="215">
        <v>17.405920299999998</v>
      </c>
      <c r="F3" s="215">
        <v>13.597239399999999</v>
      </c>
      <c r="G3" s="215">
        <v>8.0926769000000007</v>
      </c>
      <c r="H3" s="215">
        <v>9.8225166999999995</v>
      </c>
      <c r="I3" s="215">
        <v>4.6726536999999997</v>
      </c>
      <c r="J3" s="215">
        <v>11.325283499999999</v>
      </c>
      <c r="K3" s="215">
        <v>5.4997907000000001</v>
      </c>
      <c r="L3" s="215">
        <v>18.894064499999999</v>
      </c>
      <c r="M3" s="215">
        <v>7.3832421000000004</v>
      </c>
    </row>
    <row r="4" spans="1:31" x14ac:dyDescent="0.25">
      <c r="A4" s="197">
        <v>1993</v>
      </c>
      <c r="B4" s="215">
        <v>30.892546200000002</v>
      </c>
      <c r="C4" s="215">
        <v>8.6207993999999992</v>
      </c>
      <c r="D4" s="215">
        <v>23.245504100000002</v>
      </c>
      <c r="E4" s="215">
        <v>16.803174899999998</v>
      </c>
      <c r="F4" s="215">
        <v>13.609640000000001</v>
      </c>
      <c r="G4" s="215">
        <v>8.5467975000000003</v>
      </c>
      <c r="H4" s="215">
        <v>9.7167560999999996</v>
      </c>
      <c r="I4" s="215">
        <v>5.2066131999999996</v>
      </c>
      <c r="J4" s="215">
        <v>12.334212000000001</v>
      </c>
      <c r="K4" s="215">
        <v>5.5341877999999998</v>
      </c>
      <c r="L4" s="215">
        <v>17.915337900000001</v>
      </c>
      <c r="M4" s="215">
        <v>7.6138006000000003</v>
      </c>
      <c r="AB4" s="241"/>
    </row>
    <row r="5" spans="1:31" x14ac:dyDescent="0.25">
      <c r="A5" s="197">
        <v>1994</v>
      </c>
      <c r="B5" s="215">
        <v>26.904204499999999</v>
      </c>
      <c r="C5" s="215">
        <v>8.7437328999999995</v>
      </c>
      <c r="D5" s="215">
        <v>23.395623199999999</v>
      </c>
      <c r="E5" s="215">
        <v>16.462585499999999</v>
      </c>
      <c r="F5" s="215">
        <v>12.688068599999999</v>
      </c>
      <c r="G5" s="215">
        <v>7.8694474000000003</v>
      </c>
      <c r="H5" s="215">
        <v>9.5201595000000001</v>
      </c>
      <c r="I5" s="215">
        <v>4.6247727999999997</v>
      </c>
      <c r="J5" s="215">
        <v>11.6808283</v>
      </c>
      <c r="K5" s="215">
        <v>5.5621467999999998</v>
      </c>
      <c r="L5" s="215">
        <v>17.354096699999999</v>
      </c>
      <c r="M5" s="215">
        <v>7.5467086999999999</v>
      </c>
    </row>
    <row r="6" spans="1:31" x14ac:dyDescent="0.25">
      <c r="A6" s="197">
        <v>1995</v>
      </c>
      <c r="B6" s="215">
        <v>26.819538699999999</v>
      </c>
      <c r="C6" s="215">
        <v>8.8338908000000007</v>
      </c>
      <c r="D6" s="215">
        <v>23.5744337</v>
      </c>
      <c r="E6" s="215">
        <v>17.460007300000001</v>
      </c>
      <c r="F6" s="215">
        <v>12.194203099999999</v>
      </c>
      <c r="G6" s="215">
        <v>8.0282658999999992</v>
      </c>
      <c r="H6" s="215">
        <v>8.8891565999999997</v>
      </c>
      <c r="I6" s="215">
        <v>4.8361926000000004</v>
      </c>
      <c r="J6" s="215">
        <v>11.765583599999999</v>
      </c>
      <c r="K6" s="215">
        <v>6.4792297000000003</v>
      </c>
      <c r="L6" s="215">
        <v>17.848319400000001</v>
      </c>
      <c r="M6" s="215">
        <v>7.3473965000000003</v>
      </c>
    </row>
    <row r="7" spans="1:31" x14ac:dyDescent="0.25">
      <c r="A7" s="197">
        <v>1996</v>
      </c>
      <c r="B7" s="215">
        <v>25.512850499999999</v>
      </c>
      <c r="C7" s="215">
        <v>8.7027423000000006</v>
      </c>
      <c r="D7" s="215">
        <v>22.160478099999999</v>
      </c>
      <c r="E7" s="215">
        <v>18.109948500000002</v>
      </c>
      <c r="F7" s="215">
        <v>12.321141799999999</v>
      </c>
      <c r="G7" s="215">
        <v>8.0894539000000005</v>
      </c>
      <c r="H7" s="215">
        <v>9.1786712999999995</v>
      </c>
      <c r="I7" s="215">
        <v>4.8146652999999997</v>
      </c>
      <c r="J7" s="215">
        <v>12.657819399999999</v>
      </c>
      <c r="K7" s="215">
        <v>6.7482651000000002</v>
      </c>
      <c r="L7" s="215">
        <v>16.690584099999999</v>
      </c>
      <c r="M7" s="215">
        <v>7.7489755999999996</v>
      </c>
    </row>
    <row r="8" spans="1:31" x14ac:dyDescent="0.25">
      <c r="A8" s="197">
        <v>1997</v>
      </c>
      <c r="B8" s="215">
        <v>24.609237700000001</v>
      </c>
      <c r="C8" s="215">
        <v>8.6048133999999994</v>
      </c>
      <c r="D8" s="215">
        <v>23.037428200000001</v>
      </c>
      <c r="E8" s="215">
        <v>17.790442899999999</v>
      </c>
      <c r="F8" s="215">
        <v>10.936139000000001</v>
      </c>
      <c r="G8" s="215">
        <v>8.5968339999999994</v>
      </c>
      <c r="H8" s="215">
        <v>8.1026471999999998</v>
      </c>
      <c r="I8" s="215">
        <v>5.0051747999999998</v>
      </c>
      <c r="J8" s="215">
        <v>12.810557599999999</v>
      </c>
      <c r="K8" s="215">
        <v>6.9086388999999997</v>
      </c>
      <c r="L8" s="215">
        <v>14.714746</v>
      </c>
      <c r="M8" s="215">
        <v>7.2495539999999998</v>
      </c>
    </row>
    <row r="9" spans="1:31" x14ac:dyDescent="0.25">
      <c r="A9" s="197">
        <v>1998</v>
      </c>
      <c r="B9" s="215">
        <v>23.412865799999999</v>
      </c>
      <c r="C9" s="215">
        <v>8.6210710000000006</v>
      </c>
      <c r="D9" s="215">
        <v>22.9534971</v>
      </c>
      <c r="E9" s="215">
        <v>19.3579276</v>
      </c>
      <c r="F9" s="215">
        <v>10.894549</v>
      </c>
      <c r="G9" s="215">
        <v>8.0361119999999993</v>
      </c>
      <c r="H9" s="215">
        <v>7.7630514000000002</v>
      </c>
      <c r="I9" s="215">
        <v>4.5831030999999998</v>
      </c>
      <c r="J9" s="215">
        <v>14.2081128</v>
      </c>
      <c r="K9" s="215">
        <v>7.8530382999999997</v>
      </c>
      <c r="L9" s="215">
        <v>15.952564600000001</v>
      </c>
      <c r="M9" s="215">
        <v>8.1010643000000009</v>
      </c>
    </row>
    <row r="10" spans="1:31" x14ac:dyDescent="0.25">
      <c r="A10" s="197">
        <v>1999</v>
      </c>
      <c r="B10" s="215">
        <v>22.495402500000001</v>
      </c>
      <c r="C10" s="215">
        <v>7.9268964999999998</v>
      </c>
      <c r="D10" s="215">
        <v>22.8055293</v>
      </c>
      <c r="E10" s="215">
        <v>18.802223600000001</v>
      </c>
      <c r="F10" s="215">
        <v>11.120665000000001</v>
      </c>
      <c r="G10" s="215">
        <v>7.5964498999999996</v>
      </c>
      <c r="H10" s="215">
        <v>7.0635744999999996</v>
      </c>
      <c r="I10" s="215">
        <v>4.0058730000000002</v>
      </c>
      <c r="J10" s="215">
        <v>14.8969456</v>
      </c>
      <c r="K10" s="215">
        <v>8.7242277000000001</v>
      </c>
      <c r="L10" s="215">
        <v>16.733977800000002</v>
      </c>
      <c r="M10" s="215">
        <v>8.6824505999999992</v>
      </c>
    </row>
    <row r="11" spans="1:31" x14ac:dyDescent="0.25">
      <c r="A11" s="197">
        <v>2000</v>
      </c>
      <c r="B11" s="215">
        <v>21.266519200000001</v>
      </c>
      <c r="C11" s="215">
        <v>8.3006346000000004</v>
      </c>
      <c r="D11" s="215">
        <v>21.952004800000001</v>
      </c>
      <c r="E11" s="215">
        <v>18.987891699999999</v>
      </c>
      <c r="F11" s="215">
        <v>10.957667799999999</v>
      </c>
      <c r="G11" s="215">
        <v>7.7542625000000003</v>
      </c>
      <c r="H11" s="215">
        <v>6.3398007999999999</v>
      </c>
      <c r="I11" s="215">
        <v>4.4181195999999998</v>
      </c>
      <c r="J11" s="215">
        <v>14.590307299999999</v>
      </c>
      <c r="K11" s="215">
        <v>9.2848667999999996</v>
      </c>
      <c r="L11" s="215">
        <v>14.7662949</v>
      </c>
      <c r="M11" s="215">
        <v>8.4797434000000003</v>
      </c>
    </row>
    <row r="12" spans="1:31" x14ac:dyDescent="0.25">
      <c r="A12" s="197">
        <v>2001</v>
      </c>
      <c r="B12" s="215">
        <v>20.7794244</v>
      </c>
      <c r="C12" s="215">
        <v>7.9510192999999996</v>
      </c>
      <c r="D12" s="215">
        <v>22.189959300000002</v>
      </c>
      <c r="E12" s="215">
        <v>19.075915200000001</v>
      </c>
      <c r="F12" s="215">
        <v>9.4845299999999995</v>
      </c>
      <c r="G12" s="215">
        <v>7.7317726000000002</v>
      </c>
      <c r="H12" s="215">
        <v>5.4251645000000002</v>
      </c>
      <c r="I12" s="215">
        <v>3.4392716000000001</v>
      </c>
      <c r="J12" s="215">
        <v>14.7719778</v>
      </c>
      <c r="K12" s="215">
        <v>9.7305857000000007</v>
      </c>
      <c r="L12" s="215">
        <v>16.5439434</v>
      </c>
      <c r="M12" s="215">
        <v>9.0302579999999999</v>
      </c>
    </row>
    <row r="13" spans="1:31" x14ac:dyDescent="0.25">
      <c r="A13" s="197">
        <v>2002</v>
      </c>
      <c r="B13" s="215">
        <v>19.725658299999999</v>
      </c>
      <c r="C13" s="215">
        <v>7.8077528000000003</v>
      </c>
      <c r="D13" s="215">
        <v>20.628998200000002</v>
      </c>
      <c r="E13" s="215">
        <v>18.824850000000001</v>
      </c>
      <c r="F13" s="215">
        <v>9.6222954000000005</v>
      </c>
      <c r="G13" s="215">
        <v>7.6640658000000004</v>
      </c>
      <c r="H13" s="215">
        <v>3.843426</v>
      </c>
      <c r="I13" s="215">
        <v>2.7142200999999999</v>
      </c>
      <c r="J13" s="215">
        <v>18.272455399999998</v>
      </c>
      <c r="K13" s="215">
        <v>11.727399500000001</v>
      </c>
      <c r="L13" s="215">
        <v>14.5919936</v>
      </c>
      <c r="M13" s="215">
        <v>8.2813674000000006</v>
      </c>
    </row>
    <row r="14" spans="1:31" x14ac:dyDescent="0.25">
      <c r="A14" s="197">
        <v>2003</v>
      </c>
      <c r="B14" s="215">
        <v>18.2819194</v>
      </c>
      <c r="C14" s="215">
        <v>7.5300903999999997</v>
      </c>
      <c r="D14" s="215">
        <v>19.466784499999999</v>
      </c>
      <c r="E14" s="215">
        <v>17.592838100000002</v>
      </c>
      <c r="F14" s="215">
        <v>9.7313106000000005</v>
      </c>
      <c r="G14" s="215">
        <v>6.8942300000000003</v>
      </c>
      <c r="H14" s="215">
        <v>2.6524165000000002</v>
      </c>
      <c r="I14" s="215">
        <v>2.1789809</v>
      </c>
      <c r="J14" s="215">
        <v>20.573054599999999</v>
      </c>
      <c r="K14" s="215">
        <v>13.828857599999999</v>
      </c>
      <c r="L14" s="215">
        <v>13.7008294</v>
      </c>
      <c r="M14" s="215">
        <v>8.3036264000000006</v>
      </c>
      <c r="AB14" s="257"/>
    </row>
    <row r="15" spans="1:31" x14ac:dyDescent="0.25">
      <c r="A15" s="197">
        <v>2004</v>
      </c>
      <c r="B15" s="215">
        <v>17.2758611</v>
      </c>
      <c r="C15" s="215">
        <v>7.3903821000000001</v>
      </c>
      <c r="D15" s="215">
        <v>20.114718199999999</v>
      </c>
      <c r="E15" s="215">
        <v>18.907095600000002</v>
      </c>
      <c r="F15" s="215">
        <v>9.1222566</v>
      </c>
      <c r="G15" s="215">
        <v>7.2399155000000004</v>
      </c>
      <c r="H15" s="215">
        <v>2.5407856</v>
      </c>
      <c r="I15" s="215">
        <v>1.9133762999999999</v>
      </c>
      <c r="J15" s="215">
        <v>20.539647899999999</v>
      </c>
      <c r="K15" s="215">
        <v>14.385547799999999</v>
      </c>
      <c r="L15" s="215">
        <v>14.4075194</v>
      </c>
      <c r="M15" s="215">
        <v>7.6997099999999996</v>
      </c>
      <c r="AB15" s="257"/>
    </row>
    <row r="16" spans="1:31" x14ac:dyDescent="0.25">
      <c r="A16" s="197">
        <v>2005</v>
      </c>
      <c r="B16" s="215">
        <v>16.714479799999999</v>
      </c>
      <c r="C16" s="215">
        <v>7.4103732000000004</v>
      </c>
      <c r="D16" s="215">
        <v>19.711971399999999</v>
      </c>
      <c r="E16" s="215">
        <v>19.0849072</v>
      </c>
      <c r="F16" s="215">
        <v>8.5386524999999995</v>
      </c>
      <c r="G16" s="215">
        <v>7.3222911000000002</v>
      </c>
      <c r="H16" s="215">
        <v>2.2346094999999999</v>
      </c>
      <c r="I16" s="215">
        <v>1.6465358000000001</v>
      </c>
      <c r="J16" s="215">
        <v>23.0810022</v>
      </c>
      <c r="K16" s="215">
        <v>16.315515900000001</v>
      </c>
      <c r="L16" s="215">
        <v>13.2230375</v>
      </c>
      <c r="M16" s="215">
        <v>8.0736977000000003</v>
      </c>
      <c r="AB16" s="257"/>
    </row>
    <row r="17" spans="1:28" x14ac:dyDescent="0.25">
      <c r="A17" s="197">
        <v>2006</v>
      </c>
      <c r="B17" s="215">
        <v>16.428015899999998</v>
      </c>
      <c r="C17" s="215">
        <v>7.5147697000000004</v>
      </c>
      <c r="D17" s="215">
        <v>19.234318900000002</v>
      </c>
      <c r="E17" s="215">
        <v>19.436851300000001</v>
      </c>
      <c r="F17" s="215">
        <v>8.6320312000000001</v>
      </c>
      <c r="G17" s="215">
        <v>6.9120163999999997</v>
      </c>
      <c r="H17" s="215">
        <v>1.7982412999999999</v>
      </c>
      <c r="I17" s="215">
        <v>1.2005148999999999</v>
      </c>
      <c r="J17" s="215">
        <v>23.56493</v>
      </c>
      <c r="K17" s="215">
        <v>16.528551</v>
      </c>
      <c r="L17" s="215">
        <v>12.6526532</v>
      </c>
      <c r="M17" s="215">
        <v>8.2971433999999995</v>
      </c>
      <c r="AB17" s="257"/>
    </row>
    <row r="18" spans="1:28" x14ac:dyDescent="0.25">
      <c r="A18" s="197">
        <v>2007</v>
      </c>
      <c r="B18" s="215">
        <v>15.8929619</v>
      </c>
      <c r="C18" s="215">
        <v>6.7162607000000003</v>
      </c>
      <c r="D18" s="215">
        <v>19.553102899999999</v>
      </c>
      <c r="E18" s="215">
        <v>20.120316800000001</v>
      </c>
      <c r="F18" s="215">
        <v>8.5148255000000006</v>
      </c>
      <c r="G18" s="215">
        <v>7.0117944999999997</v>
      </c>
      <c r="H18" s="215">
        <v>1.9905687000000001</v>
      </c>
      <c r="I18" s="215">
        <v>1.11538</v>
      </c>
      <c r="J18" s="215">
        <v>24.620517599999999</v>
      </c>
      <c r="K18" s="215">
        <v>17.433676599999998</v>
      </c>
      <c r="L18" s="215">
        <v>11.44929</v>
      </c>
      <c r="M18" s="215">
        <v>7.3234019999999997</v>
      </c>
      <c r="AB18" s="257"/>
    </row>
    <row r="19" spans="1:28" x14ac:dyDescent="0.25">
      <c r="A19" s="197">
        <v>2008</v>
      </c>
      <c r="B19" s="215">
        <v>14.3751535</v>
      </c>
      <c r="C19" s="215">
        <v>6.9782048999999997</v>
      </c>
      <c r="D19" s="215">
        <v>20.036562700000001</v>
      </c>
      <c r="E19" s="215">
        <v>19.5230791</v>
      </c>
      <c r="F19" s="215">
        <v>8.7949488999999996</v>
      </c>
      <c r="G19" s="215">
        <v>6.9035520999999997</v>
      </c>
      <c r="H19" s="215">
        <v>1.2276355000000001</v>
      </c>
      <c r="I19" s="215">
        <v>1.0596454</v>
      </c>
      <c r="J19" s="215">
        <v>23.590141599999999</v>
      </c>
      <c r="K19" s="215">
        <v>17.503392999999999</v>
      </c>
      <c r="L19" s="215">
        <v>10.7554581</v>
      </c>
      <c r="M19" s="215">
        <v>8.0181802999999991</v>
      </c>
      <c r="AB19" s="257"/>
    </row>
    <row r="20" spans="1:28" x14ac:dyDescent="0.25">
      <c r="A20" s="197">
        <v>2009</v>
      </c>
      <c r="B20" s="215">
        <v>15.504867000000001</v>
      </c>
      <c r="C20" s="215">
        <v>7.408442</v>
      </c>
      <c r="D20" s="215">
        <v>20.444830400000001</v>
      </c>
      <c r="E20" s="215">
        <v>20.729948400000001</v>
      </c>
      <c r="F20" s="215">
        <v>8.8223113000000009</v>
      </c>
      <c r="G20" s="215">
        <v>7.0917517999999999</v>
      </c>
      <c r="H20" s="215">
        <v>1.3339335999999999</v>
      </c>
      <c r="I20" s="215">
        <v>0.92711299999999996</v>
      </c>
      <c r="J20" s="215">
        <v>22.025310399999999</v>
      </c>
      <c r="K20" s="215">
        <v>16.6782219</v>
      </c>
      <c r="L20" s="215">
        <v>11.157142</v>
      </c>
      <c r="M20" s="215">
        <v>7.0287170999999997</v>
      </c>
      <c r="AB20" s="257"/>
    </row>
    <row r="21" spans="1:28" x14ac:dyDescent="0.25">
      <c r="A21" s="197">
        <v>2010</v>
      </c>
      <c r="B21" s="215">
        <v>16.501131999999998</v>
      </c>
      <c r="C21" s="215">
        <v>7.7419057000000002</v>
      </c>
      <c r="D21" s="215">
        <v>23.635182199999999</v>
      </c>
      <c r="E21" s="215">
        <v>23.564670499999998</v>
      </c>
      <c r="F21" s="215">
        <v>8.5207639000000004</v>
      </c>
      <c r="G21" s="215">
        <v>6.9958672000000002</v>
      </c>
      <c r="H21" s="215">
        <v>1.2417541999999999</v>
      </c>
      <c r="I21" s="215">
        <v>0.97211040000000004</v>
      </c>
      <c r="J21" s="215">
        <v>18.1488671</v>
      </c>
      <c r="K21" s="215">
        <v>14.053845300000001</v>
      </c>
      <c r="L21" s="215">
        <v>12.3842377</v>
      </c>
      <c r="M21" s="215">
        <v>7.8043585000000002</v>
      </c>
      <c r="AB21" s="257"/>
    </row>
    <row r="22" spans="1:28" x14ac:dyDescent="0.25">
      <c r="A22" s="197">
        <v>2011</v>
      </c>
      <c r="B22" s="215">
        <v>15.7735389</v>
      </c>
      <c r="C22" s="215">
        <v>7.4109676000000002</v>
      </c>
      <c r="D22" s="215">
        <v>24.329605300000001</v>
      </c>
      <c r="E22" s="215">
        <v>25.197464</v>
      </c>
      <c r="F22" s="215">
        <v>8.0989488999999999</v>
      </c>
      <c r="G22" s="215">
        <v>7.2815536999999999</v>
      </c>
      <c r="H22" s="215">
        <v>1.0206237</v>
      </c>
      <c r="I22" s="215">
        <v>0.66631220000000002</v>
      </c>
      <c r="J22" s="215">
        <v>16.4142388</v>
      </c>
      <c r="K22" s="215">
        <v>12.6233702</v>
      </c>
      <c r="L22" s="215">
        <v>11.780512699999999</v>
      </c>
      <c r="M22" s="215">
        <v>7.5129902</v>
      </c>
      <c r="AB22" s="257"/>
    </row>
    <row r="23" spans="1:28" x14ac:dyDescent="0.25">
      <c r="A23" s="197">
        <v>2012</v>
      </c>
      <c r="B23" s="215">
        <v>15.989962800000001</v>
      </c>
      <c r="C23" s="215">
        <v>8.2146869999999996</v>
      </c>
      <c r="D23" s="215">
        <v>27.009594499999999</v>
      </c>
      <c r="E23" s="215">
        <v>27.700793600000001</v>
      </c>
      <c r="F23" s="215">
        <v>7.7306429999999997</v>
      </c>
      <c r="G23" s="215">
        <v>6.8529131000000003</v>
      </c>
      <c r="H23" s="215">
        <v>0.77659699999999998</v>
      </c>
      <c r="I23" s="215">
        <v>0.5020502</v>
      </c>
      <c r="J23" s="215">
        <v>14.527587499999999</v>
      </c>
      <c r="K23" s="215">
        <v>11.525262400000001</v>
      </c>
      <c r="L23" s="215">
        <v>12.975221299999999</v>
      </c>
      <c r="M23" s="215">
        <v>7.8356389999999996</v>
      </c>
    </row>
    <row r="24" spans="1:28" x14ac:dyDescent="0.25">
      <c r="A24" s="197">
        <v>2013</v>
      </c>
      <c r="B24" s="215">
        <v>15.4934601</v>
      </c>
      <c r="C24" s="215">
        <v>7.7872313999999996</v>
      </c>
      <c r="D24" s="215">
        <v>26.5826326</v>
      </c>
      <c r="E24" s="215">
        <v>28.634989699999998</v>
      </c>
      <c r="F24" s="215">
        <v>7.4201462999999999</v>
      </c>
      <c r="G24" s="215">
        <v>6.6937515000000003</v>
      </c>
      <c r="H24" s="215">
        <v>0.60867830000000001</v>
      </c>
      <c r="I24" s="215">
        <v>0.41004230000000003</v>
      </c>
      <c r="J24" s="215">
        <v>13.2829514</v>
      </c>
      <c r="K24" s="215">
        <v>10.4681611</v>
      </c>
      <c r="L24" s="215">
        <v>12.061818799999999</v>
      </c>
      <c r="M24" s="215">
        <v>8.2377508000000006</v>
      </c>
    </row>
    <row r="25" spans="1:28" x14ac:dyDescent="0.25">
      <c r="A25" s="197">
        <v>2014</v>
      </c>
      <c r="B25" s="215">
        <v>15.578962000000001</v>
      </c>
      <c r="C25" s="215">
        <v>8.0594037000000007</v>
      </c>
      <c r="D25" s="215">
        <v>27.4935969</v>
      </c>
      <c r="E25" s="215">
        <v>29.3979213</v>
      </c>
      <c r="F25" s="215">
        <v>7.5543753999999996</v>
      </c>
      <c r="G25" s="215">
        <v>6.9767723000000004</v>
      </c>
      <c r="H25" s="215">
        <v>0.59326159999999994</v>
      </c>
      <c r="I25" s="215">
        <v>0.33739770000000002</v>
      </c>
      <c r="J25" s="215">
        <v>13.135436500000001</v>
      </c>
      <c r="K25" s="215">
        <v>10.4495059</v>
      </c>
      <c r="L25" s="215">
        <v>11.0440038</v>
      </c>
      <c r="M25" s="215">
        <v>8.1919632999999994</v>
      </c>
      <c r="AB25" s="47"/>
    </row>
    <row r="26" spans="1:28" x14ac:dyDescent="0.25">
      <c r="A26" s="197">
        <v>2015</v>
      </c>
      <c r="B26" s="215">
        <v>15.1306253</v>
      </c>
      <c r="C26" s="215">
        <v>7.7730576999999998</v>
      </c>
      <c r="D26" s="215">
        <v>26.299407299999999</v>
      </c>
      <c r="E26" s="215">
        <v>28.643142099999999</v>
      </c>
      <c r="F26" s="215">
        <v>7.2709384999999997</v>
      </c>
      <c r="G26" s="215">
        <v>6.6459508999999999</v>
      </c>
      <c r="H26" s="215">
        <v>0.46910879999999999</v>
      </c>
      <c r="I26" s="215">
        <v>0.36678759999999999</v>
      </c>
      <c r="J26" s="215">
        <v>11.7019634</v>
      </c>
      <c r="K26" s="215">
        <v>9.5307952999999994</v>
      </c>
      <c r="L26" s="215">
        <v>7.9421692000000004</v>
      </c>
      <c r="M26" s="215">
        <v>5.6397544000000002</v>
      </c>
    </row>
    <row r="27" spans="1:28" x14ac:dyDescent="0.25">
      <c r="A27" s="197">
        <v>2016</v>
      </c>
      <c r="B27" s="215">
        <v>14.3948442</v>
      </c>
      <c r="C27" s="215">
        <v>7.5173999</v>
      </c>
      <c r="D27" s="215">
        <v>26.4752467</v>
      </c>
      <c r="E27" s="215">
        <v>29.21199</v>
      </c>
      <c r="F27" s="215">
        <v>6.8105969000000002</v>
      </c>
      <c r="G27" s="215">
        <v>5.9878163000000004</v>
      </c>
      <c r="H27" s="215">
        <v>0.4094314</v>
      </c>
      <c r="I27" s="215">
        <v>0.33818150000000002</v>
      </c>
      <c r="J27" s="215">
        <v>11.3459971</v>
      </c>
      <c r="K27" s="215">
        <v>9.0196608999999999</v>
      </c>
      <c r="L27" s="215">
        <v>6.2025172</v>
      </c>
      <c r="M27" s="215">
        <v>4.7803880999999997</v>
      </c>
    </row>
    <row r="50" spans="28:28" x14ac:dyDescent="0.25">
      <c r="AB50" s="47"/>
    </row>
    <row r="70" spans="28:28" x14ac:dyDescent="0.25">
      <c r="AB70" s="47"/>
    </row>
    <row r="91" spans="28:28" x14ac:dyDescent="0.25">
      <c r="AB91" s="47"/>
    </row>
    <row r="112" spans="28:28" x14ac:dyDescent="0.25">
      <c r="AB112" s="47"/>
    </row>
    <row r="131" spans="28:28" x14ac:dyDescent="0.25">
      <c r="AB131" s="47"/>
    </row>
    <row r="145" spans="1:28" s="166" customFormat="1" x14ac:dyDescent="0.25">
      <c r="A145" s="197"/>
      <c r="B145" s="197"/>
      <c r="C145" s="197"/>
      <c r="D145" s="197"/>
      <c r="E145" s="197"/>
      <c r="F145" s="197"/>
      <c r="G145" s="197"/>
      <c r="H145" s="197"/>
      <c r="I145" s="197"/>
      <c r="J145" s="197"/>
      <c r="K145" s="197"/>
      <c r="L145" s="197"/>
      <c r="M145" s="197"/>
      <c r="N145" s="197"/>
      <c r="O145" s="347" t="s">
        <v>301</v>
      </c>
      <c r="P145" s="347"/>
      <c r="Q145" s="347"/>
      <c r="R145" s="347"/>
      <c r="S145" s="347"/>
      <c r="T145" s="347"/>
      <c r="U145" s="347"/>
      <c r="V145" s="347"/>
      <c r="W145" s="347"/>
      <c r="X145" s="347"/>
      <c r="Y145" s="347"/>
      <c r="Z145" s="347"/>
      <c r="AA145" s="347"/>
    </row>
    <row r="146" spans="1:28" ht="15" customHeight="1" x14ac:dyDescent="0.25">
      <c r="O146" s="344" t="s">
        <v>798</v>
      </c>
      <c r="P146" s="344"/>
      <c r="Q146" s="344"/>
      <c r="R146" s="344"/>
      <c r="S146" s="344"/>
      <c r="T146" s="344"/>
      <c r="U146" s="344"/>
      <c r="V146" s="344"/>
      <c r="W146" s="344"/>
      <c r="X146" s="344"/>
      <c r="Y146" s="344"/>
      <c r="Z146" s="344"/>
      <c r="AA146" s="344"/>
    </row>
    <row r="147" spans="1:28" ht="32.25" customHeight="1" x14ac:dyDescent="0.25">
      <c r="O147" s="344"/>
      <c r="P147" s="344"/>
      <c r="Q147" s="344"/>
      <c r="R147" s="344"/>
      <c r="S147" s="344"/>
      <c r="T147" s="344"/>
      <c r="U147" s="344"/>
      <c r="V147" s="344"/>
      <c r="W147" s="344"/>
      <c r="X147" s="344"/>
      <c r="Y147" s="344"/>
      <c r="Z147" s="344"/>
      <c r="AA147" s="344"/>
      <c r="AB147" s="241"/>
    </row>
    <row r="148" spans="1:28" s="166" customFormat="1" ht="14.65" customHeight="1" x14ac:dyDescent="0.25">
      <c r="A148" s="197"/>
      <c r="B148" s="197"/>
      <c r="C148" s="197"/>
      <c r="D148" s="197"/>
      <c r="E148" s="197"/>
      <c r="F148" s="197"/>
      <c r="G148" s="197"/>
      <c r="H148" s="197"/>
      <c r="I148" s="197"/>
      <c r="J148" s="197"/>
      <c r="K148" s="197"/>
      <c r="L148" s="197"/>
      <c r="M148" s="197"/>
      <c r="N148" s="197"/>
      <c r="O148" s="342" t="s">
        <v>144</v>
      </c>
      <c r="P148" s="342"/>
      <c r="Q148" s="342"/>
      <c r="R148" s="342"/>
      <c r="S148" s="342"/>
      <c r="T148" s="342"/>
      <c r="U148" s="342"/>
      <c r="V148" s="342"/>
      <c r="W148" s="342"/>
      <c r="X148" s="342"/>
      <c r="Y148" s="342"/>
      <c r="Z148" s="342"/>
      <c r="AA148" s="342"/>
    </row>
    <row r="149" spans="1:28" x14ac:dyDescent="0.25">
      <c r="O149" s="347" t="s">
        <v>261</v>
      </c>
      <c r="P149" s="347"/>
      <c r="Q149" s="347"/>
      <c r="R149" s="347"/>
      <c r="S149" s="347"/>
      <c r="T149" s="347"/>
      <c r="U149" s="347"/>
      <c r="V149" s="347"/>
      <c r="W149" s="347"/>
      <c r="X149" s="347"/>
      <c r="Y149" s="347"/>
      <c r="Z149" s="347"/>
      <c r="AA149" s="347"/>
    </row>
    <row r="150" spans="1:28" x14ac:dyDescent="0.25">
      <c r="AB150" s="162" t="s">
        <v>797</v>
      </c>
    </row>
    <row r="168" spans="16:16" x14ac:dyDescent="0.25">
      <c r="P168" s="166"/>
    </row>
  </sheetData>
  <customSheetViews>
    <customSheetView guid="{C4A283EE-C4B0-4E29-8C19-4963E37D90B7}">
      <selection activeCell="AE19" sqref="AE19"/>
      <pageMargins left="0.7" right="0.7" top="0.75" bottom="0.75" header="0.3" footer="0.3"/>
    </customSheetView>
    <customSheetView guid="{4065E717-11DE-4CCC-99D1-B3BA920E3F92}">
      <selection activeCell="AE19" sqref="AE19"/>
      <pageMargins left="0.7" right="0.7" top="0.75" bottom="0.75" header="0.3" footer="0.3"/>
    </customSheetView>
    <customSheetView guid="{B848C897-026E-44C8-A434-4C9BC47821B0}">
      <selection activeCell="AE19" sqref="AE19"/>
      <pageMargins left="0.7" right="0.7" top="0.75" bottom="0.75" header="0.3" footer="0.3"/>
    </customSheetView>
  </customSheetViews>
  <mergeCells count="4">
    <mergeCell ref="O145:AA145"/>
    <mergeCell ref="O146:AA147"/>
    <mergeCell ref="O148:AA148"/>
    <mergeCell ref="O149:AA14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53B0D-0A6A-4334-9046-985E002A7B3A}">
  <dimension ref="A1:O30"/>
  <sheetViews>
    <sheetView topLeftCell="A19" workbookViewId="0">
      <selection activeCell="Q21" sqref="Q21"/>
    </sheetView>
  </sheetViews>
  <sheetFormatPr defaultRowHeight="15" x14ac:dyDescent="0.25"/>
  <cols>
    <col min="1" max="1" width="25.85546875" customWidth="1"/>
    <col min="2" max="2" width="9.7109375" bestFit="1" customWidth="1"/>
    <col min="7" max="7" width="9.7109375" bestFit="1" customWidth="1"/>
    <col min="12" max="12" width="9.7109375" bestFit="1" customWidth="1"/>
  </cols>
  <sheetData>
    <row r="1" spans="1:15" ht="15.75" x14ac:dyDescent="0.25">
      <c r="A1" s="295" t="s">
        <v>807</v>
      </c>
      <c r="B1" s="296"/>
      <c r="C1" s="296"/>
      <c r="D1" s="296"/>
      <c r="E1" s="296"/>
      <c r="F1" s="296"/>
      <c r="G1" s="296"/>
      <c r="H1" s="296"/>
      <c r="I1" s="296"/>
      <c r="J1" s="296"/>
      <c r="K1" s="296"/>
      <c r="L1" s="296"/>
      <c r="M1" s="296"/>
      <c r="N1" s="296"/>
      <c r="O1" s="296"/>
    </row>
    <row r="2" spans="1:15" ht="15.75" thickBot="1" x14ac:dyDescent="0.3">
      <c r="A2" s="385" t="s">
        <v>808</v>
      </c>
      <c r="B2" s="385"/>
      <c r="C2" s="385"/>
      <c r="D2" s="385"/>
      <c r="E2" s="385"/>
      <c r="F2" s="385"/>
      <c r="G2" s="385"/>
      <c r="H2" s="385"/>
      <c r="I2" s="385"/>
      <c r="J2" s="385"/>
      <c r="K2" s="385"/>
      <c r="L2" s="385"/>
      <c r="M2" s="385"/>
      <c r="N2" s="385"/>
      <c r="O2" s="385"/>
    </row>
    <row r="3" spans="1:15" ht="16.5" thickTop="1" thickBot="1" x14ac:dyDescent="0.3">
      <c r="A3" s="271"/>
      <c r="B3" s="369" t="s">
        <v>8</v>
      </c>
      <c r="C3" s="369"/>
      <c r="D3" s="369"/>
      <c r="E3" s="369"/>
      <c r="F3" s="287"/>
      <c r="G3" s="369" t="s">
        <v>4</v>
      </c>
      <c r="H3" s="369"/>
      <c r="I3" s="369"/>
      <c r="J3" s="369"/>
      <c r="K3" s="287"/>
      <c r="L3" s="369" t="s">
        <v>5</v>
      </c>
      <c r="M3" s="369"/>
      <c r="N3" s="369"/>
      <c r="O3" s="369"/>
    </row>
    <row r="4" spans="1:15" ht="15.75" thickBot="1" x14ac:dyDescent="0.3">
      <c r="A4" s="288"/>
      <c r="B4" s="285" t="s">
        <v>50</v>
      </c>
      <c r="C4" s="383" t="s">
        <v>809</v>
      </c>
      <c r="D4" s="383"/>
      <c r="E4" s="285" t="s">
        <v>168</v>
      </c>
      <c r="F4" s="285"/>
      <c r="G4" s="285" t="s">
        <v>50</v>
      </c>
      <c r="H4" s="383" t="s">
        <v>809</v>
      </c>
      <c r="I4" s="383"/>
      <c r="J4" s="285" t="s">
        <v>168</v>
      </c>
      <c r="K4" s="285"/>
      <c r="L4" s="285" t="s">
        <v>50</v>
      </c>
      <c r="M4" s="383" t="s">
        <v>809</v>
      </c>
      <c r="N4" s="383"/>
      <c r="O4" s="285" t="s">
        <v>168</v>
      </c>
    </row>
    <row r="5" spans="1:15" x14ac:dyDescent="0.25">
      <c r="A5" s="286"/>
      <c r="B5" s="40"/>
      <c r="C5" s="289"/>
      <c r="D5" s="289"/>
      <c r="E5" s="40"/>
      <c r="F5" s="40"/>
      <c r="G5" s="40"/>
      <c r="H5" s="289"/>
      <c r="I5" s="289"/>
      <c r="J5" s="40"/>
      <c r="K5" s="40"/>
      <c r="L5" s="40"/>
      <c r="M5" s="289"/>
      <c r="N5" s="289"/>
      <c r="O5" s="40"/>
    </row>
    <row r="6" spans="1:15" x14ac:dyDescent="0.25">
      <c r="A6" s="290" t="s">
        <v>0</v>
      </c>
      <c r="B6" s="290" t="s">
        <v>810</v>
      </c>
      <c r="C6" s="291">
        <v>-3.7</v>
      </c>
      <c r="D6" s="291" t="s">
        <v>811</v>
      </c>
      <c r="E6" s="292" t="s">
        <v>172</v>
      </c>
      <c r="F6" s="292"/>
      <c r="G6" s="293" t="s">
        <v>812</v>
      </c>
      <c r="H6" s="291">
        <v>-4.7</v>
      </c>
      <c r="I6" s="291" t="s">
        <v>813</v>
      </c>
      <c r="J6" s="292" t="s">
        <v>172</v>
      </c>
      <c r="K6" s="292"/>
      <c r="L6" s="293" t="s">
        <v>814</v>
      </c>
      <c r="M6" s="291">
        <v>0.7</v>
      </c>
      <c r="N6" s="291" t="s">
        <v>815</v>
      </c>
      <c r="O6" s="292">
        <v>0.59599999999999997</v>
      </c>
    </row>
    <row r="7" spans="1:15" x14ac:dyDescent="0.25">
      <c r="A7" s="289"/>
      <c r="B7" s="271" t="s">
        <v>816</v>
      </c>
      <c r="C7" s="289">
        <v>1.7</v>
      </c>
      <c r="D7" s="289" t="s">
        <v>817</v>
      </c>
      <c r="E7" s="40">
        <v>0.13300000000000001</v>
      </c>
      <c r="F7" s="40"/>
      <c r="G7" s="294" t="s">
        <v>818</v>
      </c>
      <c r="H7" s="289">
        <v>-0.6</v>
      </c>
      <c r="I7" s="289" t="s">
        <v>819</v>
      </c>
      <c r="J7" s="40">
        <v>0.12</v>
      </c>
      <c r="K7" s="40"/>
      <c r="L7" s="294" t="s">
        <v>820</v>
      </c>
      <c r="M7" s="289">
        <v>-2.1</v>
      </c>
      <c r="N7" s="289" t="s">
        <v>821</v>
      </c>
      <c r="O7" s="40" t="s">
        <v>172</v>
      </c>
    </row>
    <row r="8" spans="1:15" x14ac:dyDescent="0.25">
      <c r="A8" s="289"/>
      <c r="B8" s="271" t="s">
        <v>822</v>
      </c>
      <c r="C8" s="289">
        <v>-1.9</v>
      </c>
      <c r="D8" s="289" t="s">
        <v>823</v>
      </c>
      <c r="E8" s="40">
        <v>6.4000000000000001E-2</v>
      </c>
      <c r="F8" s="40"/>
      <c r="G8" s="294"/>
      <c r="H8" s="289"/>
      <c r="I8" s="289"/>
      <c r="J8" s="40"/>
      <c r="K8" s="40"/>
      <c r="L8" s="294" t="s">
        <v>816</v>
      </c>
      <c r="M8" s="289">
        <v>2.8</v>
      </c>
      <c r="N8" s="289" t="s">
        <v>824</v>
      </c>
      <c r="O8" s="40">
        <v>2.8000000000000001E-2</v>
      </c>
    </row>
    <row r="9" spans="1:15" x14ac:dyDescent="0.25">
      <c r="A9" s="289"/>
      <c r="B9" s="271"/>
      <c r="C9" s="289"/>
      <c r="D9" s="289"/>
      <c r="E9" s="40"/>
      <c r="F9" s="40"/>
      <c r="G9" s="294"/>
      <c r="H9" s="289"/>
      <c r="I9" s="289"/>
      <c r="J9" s="40"/>
      <c r="K9" s="40"/>
      <c r="L9" s="294" t="s">
        <v>822</v>
      </c>
      <c r="M9" s="289">
        <v>-1.2</v>
      </c>
      <c r="N9" s="289" t="s">
        <v>825</v>
      </c>
      <c r="O9" s="40">
        <v>0.245</v>
      </c>
    </row>
    <row r="10" spans="1:15" x14ac:dyDescent="0.25">
      <c r="A10" s="290" t="s">
        <v>1</v>
      </c>
      <c r="B10" s="290" t="s">
        <v>810</v>
      </c>
      <c r="C10" s="291">
        <v>-0.5</v>
      </c>
      <c r="D10" s="291" t="s">
        <v>826</v>
      </c>
      <c r="E10" s="292">
        <v>1.7000000000000001E-2</v>
      </c>
      <c r="F10" s="292"/>
      <c r="G10" s="293" t="s">
        <v>810</v>
      </c>
      <c r="H10" s="291">
        <v>-1.7</v>
      </c>
      <c r="I10" s="291" t="s">
        <v>827</v>
      </c>
      <c r="J10" s="292" t="s">
        <v>172</v>
      </c>
      <c r="K10" s="292"/>
      <c r="L10" s="293" t="s">
        <v>810</v>
      </c>
      <c r="M10" s="291">
        <v>0.7</v>
      </c>
      <c r="N10" s="291" t="s">
        <v>828</v>
      </c>
      <c r="O10" s="292">
        <v>5.0000000000000001E-3</v>
      </c>
    </row>
    <row r="11" spans="1:15" x14ac:dyDescent="0.25">
      <c r="A11" s="289"/>
      <c r="B11" s="271" t="s">
        <v>816</v>
      </c>
      <c r="C11" s="289">
        <v>7.2</v>
      </c>
      <c r="D11" s="289" t="s">
        <v>829</v>
      </c>
      <c r="E11" s="40" t="s">
        <v>172</v>
      </c>
      <c r="F11" s="40"/>
      <c r="G11" s="294" t="s">
        <v>816</v>
      </c>
      <c r="H11" s="289">
        <v>6.9</v>
      </c>
      <c r="I11" s="289" t="s">
        <v>830</v>
      </c>
      <c r="J11" s="40" t="s">
        <v>172</v>
      </c>
      <c r="K11" s="40"/>
      <c r="L11" s="294" t="s">
        <v>816</v>
      </c>
      <c r="M11" s="289">
        <v>7.4</v>
      </c>
      <c r="N11" s="289" t="s">
        <v>831</v>
      </c>
      <c r="O11" s="40" t="s">
        <v>172</v>
      </c>
    </row>
    <row r="12" spans="1:15" x14ac:dyDescent="0.25">
      <c r="A12" s="289"/>
      <c r="B12" s="271" t="s">
        <v>822</v>
      </c>
      <c r="C12" s="289">
        <v>1</v>
      </c>
      <c r="D12" s="289" t="s">
        <v>832</v>
      </c>
      <c r="E12" s="40">
        <v>0.28199999999999997</v>
      </c>
      <c r="F12" s="40"/>
      <c r="G12" s="294" t="s">
        <v>822</v>
      </c>
      <c r="H12" s="289">
        <v>0</v>
      </c>
      <c r="I12" s="289" t="s">
        <v>833</v>
      </c>
      <c r="J12" s="40">
        <v>0.97099999999999997</v>
      </c>
      <c r="K12" s="40"/>
      <c r="L12" s="294" t="s">
        <v>822</v>
      </c>
      <c r="M12" s="289">
        <v>1.8</v>
      </c>
      <c r="N12" s="289" t="s">
        <v>834</v>
      </c>
      <c r="O12" s="40">
        <v>8.1000000000000003E-2</v>
      </c>
    </row>
    <row r="13" spans="1:15" x14ac:dyDescent="0.25">
      <c r="A13" s="290" t="s">
        <v>835</v>
      </c>
      <c r="B13" s="290" t="s">
        <v>812</v>
      </c>
      <c r="C13" s="291">
        <v>-2.2999999999999998</v>
      </c>
      <c r="D13" s="291" t="s">
        <v>836</v>
      </c>
      <c r="E13" s="292" t="s">
        <v>172</v>
      </c>
      <c r="F13" s="292"/>
      <c r="G13" s="293" t="s">
        <v>837</v>
      </c>
      <c r="H13" s="291">
        <v>-3.4</v>
      </c>
      <c r="I13" s="291" t="s">
        <v>838</v>
      </c>
      <c r="J13" s="292" t="s">
        <v>172</v>
      </c>
      <c r="K13" s="292"/>
      <c r="L13" s="293" t="s">
        <v>839</v>
      </c>
      <c r="M13" s="291">
        <v>-1.1000000000000001</v>
      </c>
      <c r="N13" s="291" t="s">
        <v>840</v>
      </c>
      <c r="O13" s="292" t="s">
        <v>172</v>
      </c>
    </row>
    <row r="14" spans="1:15" x14ac:dyDescent="0.25">
      <c r="A14" s="289"/>
      <c r="B14" s="271" t="s">
        <v>841</v>
      </c>
      <c r="C14" s="289">
        <v>-0.1</v>
      </c>
      <c r="D14" s="289" t="s">
        <v>842</v>
      </c>
      <c r="E14" s="40">
        <v>0.91</v>
      </c>
      <c r="F14" s="40"/>
      <c r="G14" s="294" t="s">
        <v>843</v>
      </c>
      <c r="H14" s="289">
        <v>-0.5</v>
      </c>
      <c r="I14" s="289" t="s">
        <v>844</v>
      </c>
      <c r="J14" s="40">
        <v>0.69299999999999995</v>
      </c>
      <c r="K14" s="40"/>
      <c r="L14" s="294"/>
      <c r="M14" s="289"/>
      <c r="N14" s="289"/>
      <c r="O14" s="40"/>
    </row>
    <row r="15" spans="1:15" x14ac:dyDescent="0.25">
      <c r="A15" s="289"/>
      <c r="B15" s="271" t="s">
        <v>845</v>
      </c>
      <c r="C15" s="289">
        <v>-3.1</v>
      </c>
      <c r="D15" s="289" t="s">
        <v>846</v>
      </c>
      <c r="E15" s="40" t="s">
        <v>172</v>
      </c>
      <c r="F15" s="40"/>
      <c r="G15" s="294" t="s">
        <v>847</v>
      </c>
      <c r="H15" s="289">
        <v>-3.5</v>
      </c>
      <c r="I15" s="289" t="s">
        <v>848</v>
      </c>
      <c r="J15" s="40" t="s">
        <v>172</v>
      </c>
      <c r="K15" s="40"/>
      <c r="L15" s="294"/>
      <c r="M15" s="289"/>
      <c r="N15" s="289"/>
      <c r="O15" s="40"/>
    </row>
    <row r="16" spans="1:15" x14ac:dyDescent="0.25">
      <c r="A16" s="290" t="s">
        <v>2</v>
      </c>
      <c r="B16" s="290" t="s">
        <v>849</v>
      </c>
      <c r="C16" s="291">
        <v>-2.7</v>
      </c>
      <c r="D16" s="291" t="s">
        <v>850</v>
      </c>
      <c r="E16" s="292">
        <v>2E-3</v>
      </c>
      <c r="F16" s="292"/>
      <c r="G16" s="293" t="s">
        <v>849</v>
      </c>
      <c r="H16" s="291">
        <v>-4</v>
      </c>
      <c r="I16" s="291" t="s">
        <v>851</v>
      </c>
      <c r="J16" s="292" t="s">
        <v>172</v>
      </c>
      <c r="K16" s="292"/>
      <c r="L16" s="293" t="s">
        <v>849</v>
      </c>
      <c r="M16" s="291">
        <v>-1.2</v>
      </c>
      <c r="N16" s="291" t="s">
        <v>852</v>
      </c>
      <c r="O16" s="292">
        <v>0.32100000000000001</v>
      </c>
    </row>
    <row r="17" spans="1:15" x14ac:dyDescent="0.25">
      <c r="A17" s="289"/>
      <c r="B17" s="271" t="s">
        <v>853</v>
      </c>
      <c r="C17" s="289">
        <v>-18.100000000000001</v>
      </c>
      <c r="D17" s="289" t="s">
        <v>854</v>
      </c>
      <c r="E17" s="40" t="s">
        <v>172</v>
      </c>
      <c r="F17" s="40"/>
      <c r="G17" s="294" t="s">
        <v>853</v>
      </c>
      <c r="H17" s="289">
        <v>-19.5</v>
      </c>
      <c r="I17" s="289" t="s">
        <v>855</v>
      </c>
      <c r="J17" s="40" t="s">
        <v>172</v>
      </c>
      <c r="K17" s="40"/>
      <c r="L17" s="294" t="s">
        <v>856</v>
      </c>
      <c r="M17" s="289">
        <v>-15.1</v>
      </c>
      <c r="N17" s="289" t="s">
        <v>857</v>
      </c>
      <c r="O17" s="40" t="s">
        <v>172</v>
      </c>
    </row>
    <row r="18" spans="1:15" x14ac:dyDescent="0.25">
      <c r="A18" s="289"/>
      <c r="B18" s="271" t="s">
        <v>858</v>
      </c>
      <c r="C18" s="289">
        <v>-13.8</v>
      </c>
      <c r="D18" s="289" t="s">
        <v>859</v>
      </c>
      <c r="E18" s="40" t="s">
        <v>172</v>
      </c>
      <c r="F18" s="40"/>
      <c r="G18" s="294" t="s">
        <v>858</v>
      </c>
      <c r="H18" s="289">
        <v>-13.5</v>
      </c>
      <c r="I18" s="289" t="s">
        <v>860</v>
      </c>
      <c r="J18" s="40" t="s">
        <v>172</v>
      </c>
      <c r="K18" s="40"/>
      <c r="L18" s="294"/>
      <c r="M18" s="289"/>
      <c r="N18" s="289"/>
      <c r="O18" s="40"/>
    </row>
    <row r="19" spans="1:15" x14ac:dyDescent="0.25">
      <c r="A19" s="290" t="s">
        <v>293</v>
      </c>
      <c r="B19" s="290" t="s">
        <v>861</v>
      </c>
      <c r="C19" s="291">
        <v>3.8</v>
      </c>
      <c r="D19" s="291" t="s">
        <v>862</v>
      </c>
      <c r="E19" s="292">
        <v>0.13300000000000001</v>
      </c>
      <c r="F19" s="292"/>
      <c r="G19" s="293" t="s">
        <v>863</v>
      </c>
      <c r="H19" s="291">
        <v>3.8</v>
      </c>
      <c r="I19" s="291" t="s">
        <v>864</v>
      </c>
      <c r="J19" s="292">
        <v>1E-3</v>
      </c>
      <c r="K19" s="292"/>
      <c r="L19" s="293" t="s">
        <v>810</v>
      </c>
      <c r="M19" s="291">
        <v>9.4</v>
      </c>
      <c r="N19" s="291" t="s">
        <v>865</v>
      </c>
      <c r="O19" s="292" t="s">
        <v>172</v>
      </c>
    </row>
    <row r="20" spans="1:15" x14ac:dyDescent="0.25">
      <c r="A20" s="289"/>
      <c r="B20" s="271" t="s">
        <v>866</v>
      </c>
      <c r="C20" s="289">
        <v>8.6</v>
      </c>
      <c r="D20" s="289" t="s">
        <v>867</v>
      </c>
      <c r="E20" s="40" t="s">
        <v>172</v>
      </c>
      <c r="F20" s="40"/>
      <c r="G20" s="294" t="s">
        <v>868</v>
      </c>
      <c r="H20" s="289">
        <v>8.3000000000000007</v>
      </c>
      <c r="I20" s="289" t="s">
        <v>869</v>
      </c>
      <c r="J20" s="40" t="s">
        <v>172</v>
      </c>
      <c r="K20" s="40"/>
      <c r="L20" s="294" t="s">
        <v>870</v>
      </c>
      <c r="M20" s="289">
        <v>-8.1</v>
      </c>
      <c r="N20" s="289" t="s">
        <v>871</v>
      </c>
      <c r="O20" s="40" t="s">
        <v>172</v>
      </c>
    </row>
    <row r="21" spans="1:15" x14ac:dyDescent="0.25">
      <c r="A21" s="289"/>
      <c r="B21" s="271" t="s">
        <v>870</v>
      </c>
      <c r="C21" s="289">
        <v>-8.8000000000000007</v>
      </c>
      <c r="D21" s="289" t="s">
        <v>872</v>
      </c>
      <c r="E21" s="40" t="s">
        <v>172</v>
      </c>
      <c r="F21" s="40"/>
      <c r="G21" s="294" t="s">
        <v>816</v>
      </c>
      <c r="H21" s="289">
        <v>-11</v>
      </c>
      <c r="I21" s="289" t="s">
        <v>873</v>
      </c>
      <c r="J21" s="40" t="s">
        <v>172</v>
      </c>
      <c r="K21" s="40"/>
      <c r="L21" s="294"/>
      <c r="M21" s="289"/>
      <c r="N21" s="289"/>
      <c r="O21" s="40"/>
    </row>
    <row r="22" spans="1:15" x14ac:dyDescent="0.25">
      <c r="A22" s="289"/>
      <c r="B22" s="271"/>
      <c r="C22" s="289"/>
      <c r="D22" s="289"/>
      <c r="E22" s="40"/>
      <c r="F22" s="40"/>
      <c r="G22" s="294" t="s">
        <v>822</v>
      </c>
      <c r="H22" s="289">
        <v>-6.5</v>
      </c>
      <c r="I22" s="289" t="s">
        <v>874</v>
      </c>
      <c r="J22" s="40">
        <v>6.0000000000000001E-3</v>
      </c>
      <c r="K22" s="40"/>
      <c r="L22" s="294"/>
      <c r="M22" s="289"/>
      <c r="N22" s="289"/>
      <c r="O22" s="40"/>
    </row>
    <row r="23" spans="1:15" x14ac:dyDescent="0.25">
      <c r="A23" s="290" t="s">
        <v>3</v>
      </c>
      <c r="B23" s="290" t="s">
        <v>875</v>
      </c>
      <c r="C23" s="291">
        <v>-1.1000000000000001</v>
      </c>
      <c r="D23" s="291" t="s">
        <v>876</v>
      </c>
      <c r="E23" s="292" t="s">
        <v>172</v>
      </c>
      <c r="F23" s="292"/>
      <c r="G23" s="293" t="s">
        <v>810</v>
      </c>
      <c r="H23" s="291">
        <v>-3.1</v>
      </c>
      <c r="I23" s="291" t="s">
        <v>877</v>
      </c>
      <c r="J23" s="292" t="s">
        <v>172</v>
      </c>
      <c r="K23" s="292"/>
      <c r="L23" s="293" t="s">
        <v>875</v>
      </c>
      <c r="M23" s="291">
        <v>0.2</v>
      </c>
      <c r="N23" s="291" t="s">
        <v>878</v>
      </c>
      <c r="O23" s="292">
        <v>0.45100000000000001</v>
      </c>
    </row>
    <row r="24" spans="1:15" x14ac:dyDescent="0.25">
      <c r="A24" s="289"/>
      <c r="B24" s="271" t="s">
        <v>822</v>
      </c>
      <c r="C24" s="289">
        <v>-10</v>
      </c>
      <c r="D24" s="289" t="s">
        <v>879</v>
      </c>
      <c r="E24" s="40">
        <v>1E-3</v>
      </c>
      <c r="F24" s="40"/>
      <c r="G24" s="294" t="s">
        <v>816</v>
      </c>
      <c r="H24" s="289">
        <v>1.5</v>
      </c>
      <c r="I24" s="289" t="s">
        <v>880</v>
      </c>
      <c r="J24" s="40">
        <v>0.55700000000000005</v>
      </c>
      <c r="K24" s="40"/>
      <c r="L24" s="294" t="s">
        <v>822</v>
      </c>
      <c r="M24" s="289">
        <v>-9.3000000000000007</v>
      </c>
      <c r="N24" s="289" t="s">
        <v>881</v>
      </c>
      <c r="O24" s="40">
        <v>7.0000000000000001E-3</v>
      </c>
    </row>
    <row r="25" spans="1:15" x14ac:dyDescent="0.25">
      <c r="A25" s="289"/>
      <c r="B25" s="271"/>
      <c r="C25" s="289"/>
      <c r="D25" s="289"/>
      <c r="E25" s="40"/>
      <c r="F25" s="40"/>
      <c r="G25" s="294" t="s">
        <v>822</v>
      </c>
      <c r="H25" s="289">
        <v>-14.2</v>
      </c>
      <c r="I25" s="289" t="s">
        <v>882</v>
      </c>
      <c r="J25" s="40" t="s">
        <v>172</v>
      </c>
      <c r="K25" s="40"/>
      <c r="L25" s="294"/>
      <c r="M25" s="289"/>
      <c r="N25" s="289"/>
      <c r="O25" s="40"/>
    </row>
    <row r="26" spans="1:15" x14ac:dyDescent="0.25">
      <c r="A26" s="290"/>
      <c r="B26" s="290"/>
      <c r="C26" s="290"/>
      <c r="D26" s="290"/>
      <c r="E26" s="290"/>
      <c r="F26" s="384"/>
      <c r="G26" s="384"/>
      <c r="H26" s="290"/>
      <c r="I26" s="290"/>
      <c r="J26" s="290"/>
      <c r="K26" s="384"/>
      <c r="L26" s="384"/>
      <c r="M26" s="290"/>
      <c r="N26" s="290"/>
      <c r="O26" s="290"/>
    </row>
    <row r="27" spans="1:15" x14ac:dyDescent="0.25">
      <c r="A27" s="380" t="s">
        <v>883</v>
      </c>
      <c r="B27" s="380"/>
      <c r="C27" s="380"/>
      <c r="D27" s="380"/>
      <c r="E27" s="380"/>
      <c r="F27" s="380"/>
      <c r="G27" s="380"/>
      <c r="H27" s="380"/>
      <c r="I27" s="380"/>
      <c r="J27" s="380"/>
      <c r="K27" s="380"/>
      <c r="L27" s="380"/>
      <c r="M27" s="380"/>
      <c r="N27" s="380"/>
      <c r="O27" s="380"/>
    </row>
    <row r="28" spans="1:15" x14ac:dyDescent="0.25">
      <c r="A28" s="373" t="s">
        <v>884</v>
      </c>
      <c r="B28" s="373"/>
      <c r="C28" s="373"/>
      <c r="D28" s="373"/>
      <c r="E28" s="373"/>
      <c r="F28" s="373"/>
      <c r="G28" s="373"/>
      <c r="H28" s="373"/>
      <c r="I28" s="373"/>
      <c r="J28" s="373"/>
      <c r="K28" s="373"/>
      <c r="L28" s="373"/>
      <c r="M28" s="373"/>
      <c r="N28" s="373"/>
      <c r="O28" s="373"/>
    </row>
    <row r="29" spans="1:15" x14ac:dyDescent="0.25">
      <c r="A29" s="382" t="s">
        <v>885</v>
      </c>
      <c r="B29" s="382"/>
      <c r="C29" s="382"/>
      <c r="D29" s="382"/>
      <c r="E29" s="382"/>
      <c r="F29" s="382"/>
      <c r="G29" s="382"/>
      <c r="H29" s="382"/>
      <c r="I29" s="382"/>
      <c r="J29" s="382"/>
      <c r="K29" s="382"/>
      <c r="L29" s="382"/>
      <c r="M29" s="382"/>
      <c r="N29" s="382"/>
      <c r="O29" s="382"/>
    </row>
    <row r="30" spans="1:15" x14ac:dyDescent="0.25">
      <c r="A30" s="367" t="s">
        <v>886</v>
      </c>
      <c r="B30" s="367"/>
      <c r="C30" s="367"/>
      <c r="D30" s="367"/>
      <c r="E30" s="367"/>
      <c r="F30" s="367"/>
      <c r="G30" s="367"/>
      <c r="H30" s="367"/>
      <c r="I30" s="367"/>
      <c r="J30" s="367"/>
      <c r="K30" s="367"/>
      <c r="L30" s="367"/>
      <c r="M30" s="367"/>
      <c r="N30" s="367"/>
      <c r="O30" s="367"/>
    </row>
  </sheetData>
  <mergeCells count="13">
    <mergeCell ref="A2:O2"/>
    <mergeCell ref="B3:E3"/>
    <mergeCell ref="G3:J3"/>
    <mergeCell ref="L3:O3"/>
    <mergeCell ref="A28:O28"/>
    <mergeCell ref="A29:O29"/>
    <mergeCell ref="A30:O30"/>
    <mergeCell ref="C4:D4"/>
    <mergeCell ref="H4:I4"/>
    <mergeCell ref="M4:N4"/>
    <mergeCell ref="F26:G26"/>
    <mergeCell ref="K26:L26"/>
    <mergeCell ref="A27:O2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4"/>
  <sheetViews>
    <sheetView topLeftCell="A19" workbookViewId="0">
      <selection activeCell="Q30" sqref="Q30"/>
    </sheetView>
  </sheetViews>
  <sheetFormatPr defaultRowHeight="15" x14ac:dyDescent="0.25"/>
  <cols>
    <col min="1" max="1" width="30.5703125" customWidth="1"/>
    <col min="2" max="2" width="4.85546875" customWidth="1"/>
    <col min="3" max="3" width="6.7109375" customWidth="1"/>
    <col min="4" max="4" width="4.85546875" customWidth="1"/>
    <col min="5" max="5" width="6.7109375" customWidth="1"/>
    <col min="6" max="6" width="4.85546875" customWidth="1"/>
    <col min="7" max="7" width="6.7109375" customWidth="1"/>
    <col min="8" max="8" width="1.7109375" customWidth="1"/>
    <col min="9" max="9" width="4.85546875" customWidth="1"/>
    <col min="10" max="10" width="6.7109375" customWidth="1"/>
    <col min="11" max="11" width="4.85546875" customWidth="1"/>
    <col min="12" max="12" width="6.7109375" customWidth="1"/>
    <col min="13" max="13" width="4.85546875" customWidth="1"/>
    <col min="14" max="14" width="6.7109375" customWidth="1"/>
  </cols>
  <sheetData>
    <row r="1" spans="1:16" ht="32.1" customHeight="1" thickBot="1" x14ac:dyDescent="0.3">
      <c r="A1" s="374" t="s">
        <v>728</v>
      </c>
      <c r="B1" s="374"/>
      <c r="C1" s="374"/>
      <c r="D1" s="374"/>
      <c r="E1" s="374"/>
      <c r="F1" s="374"/>
      <c r="G1" s="374"/>
      <c r="H1" s="374"/>
      <c r="I1" s="374"/>
      <c r="J1" s="374"/>
      <c r="K1" s="374"/>
      <c r="L1" s="374"/>
      <c r="M1" s="374"/>
      <c r="N1" s="374"/>
      <c r="O1" s="44"/>
      <c r="P1" s="47"/>
    </row>
    <row r="2" spans="1:16" ht="17.25" thickTop="1" thickBot="1" x14ac:dyDescent="0.3">
      <c r="A2" s="30"/>
      <c r="B2" s="390" t="s">
        <v>138</v>
      </c>
      <c r="C2" s="390"/>
      <c r="D2" s="390"/>
      <c r="E2" s="390"/>
      <c r="F2" s="390"/>
      <c r="G2" s="390"/>
      <c r="H2" s="62"/>
      <c r="I2" s="390" t="s">
        <v>139</v>
      </c>
      <c r="J2" s="390"/>
      <c r="K2" s="390"/>
      <c r="L2" s="390"/>
      <c r="M2" s="390"/>
      <c r="N2" s="390"/>
      <c r="O2" s="44"/>
    </row>
    <row r="3" spans="1:16" ht="16.5" thickTop="1" thickBot="1" x14ac:dyDescent="0.3">
      <c r="A3" s="31"/>
      <c r="B3" s="391" t="s">
        <v>8</v>
      </c>
      <c r="C3" s="391"/>
      <c r="D3" s="391" t="s">
        <v>141</v>
      </c>
      <c r="E3" s="391"/>
      <c r="F3" s="391" t="s">
        <v>142</v>
      </c>
      <c r="G3" s="391"/>
      <c r="H3" s="32"/>
      <c r="I3" s="392" t="s">
        <v>8</v>
      </c>
      <c r="J3" s="392"/>
      <c r="K3" s="392" t="s">
        <v>141</v>
      </c>
      <c r="L3" s="392"/>
      <c r="M3" s="391" t="s">
        <v>142</v>
      </c>
      <c r="N3" s="391"/>
      <c r="O3" s="47"/>
    </row>
    <row r="4" spans="1:16" x14ac:dyDescent="0.25">
      <c r="A4" s="33" t="s">
        <v>143</v>
      </c>
      <c r="B4" s="34">
        <v>44</v>
      </c>
      <c r="C4" s="63" t="s">
        <v>347</v>
      </c>
      <c r="D4" s="34">
        <v>40</v>
      </c>
      <c r="E4" s="63" t="s">
        <v>352</v>
      </c>
      <c r="F4" s="34">
        <v>49</v>
      </c>
      <c r="G4" s="63" t="s">
        <v>374</v>
      </c>
      <c r="H4" s="35"/>
      <c r="I4" s="36">
        <v>19</v>
      </c>
      <c r="J4" s="63" t="s">
        <v>387</v>
      </c>
      <c r="K4" s="36">
        <v>15</v>
      </c>
      <c r="L4" s="63" t="s">
        <v>388</v>
      </c>
      <c r="M4" s="34">
        <v>22</v>
      </c>
      <c r="N4" s="63" t="s">
        <v>389</v>
      </c>
      <c r="O4" s="44"/>
    </row>
    <row r="5" spans="1:16" x14ac:dyDescent="0.25">
      <c r="A5" s="56" t="s">
        <v>334</v>
      </c>
      <c r="B5" s="37"/>
      <c r="C5" s="37"/>
      <c r="D5" s="37"/>
      <c r="E5" s="37"/>
      <c r="F5" s="37"/>
      <c r="G5" s="37"/>
      <c r="H5" s="37"/>
      <c r="I5" s="37"/>
      <c r="J5" s="64"/>
      <c r="K5" s="37"/>
      <c r="L5" s="64"/>
      <c r="M5" s="37"/>
      <c r="N5" s="64"/>
      <c r="O5" s="44"/>
    </row>
    <row r="6" spans="1:16" x14ac:dyDescent="0.25">
      <c r="A6" s="38" t="s">
        <v>320</v>
      </c>
      <c r="B6" s="36">
        <v>65</v>
      </c>
      <c r="C6" s="65" t="s">
        <v>348</v>
      </c>
      <c r="D6" s="36">
        <v>60</v>
      </c>
      <c r="E6" s="65" t="s">
        <v>369</v>
      </c>
      <c r="F6" s="36">
        <v>69</v>
      </c>
      <c r="G6" s="65" t="s">
        <v>390</v>
      </c>
      <c r="H6" s="35"/>
      <c r="I6" s="36">
        <v>35</v>
      </c>
      <c r="J6" s="65" t="s">
        <v>391</v>
      </c>
      <c r="K6" s="36">
        <v>36</v>
      </c>
      <c r="L6" s="65" t="s">
        <v>392</v>
      </c>
      <c r="M6" s="36">
        <v>33</v>
      </c>
      <c r="N6" s="65" t="s">
        <v>393</v>
      </c>
      <c r="O6" s="44"/>
    </row>
    <row r="7" spans="1:16" x14ac:dyDescent="0.25">
      <c r="A7" s="38" t="s">
        <v>285</v>
      </c>
      <c r="B7" s="36">
        <v>51</v>
      </c>
      <c r="C7" s="65" t="s">
        <v>349</v>
      </c>
      <c r="D7" s="36">
        <v>43</v>
      </c>
      <c r="E7" s="65" t="s">
        <v>370</v>
      </c>
      <c r="F7" s="36">
        <v>57</v>
      </c>
      <c r="G7" s="65" t="s">
        <v>394</v>
      </c>
      <c r="H7" s="35"/>
      <c r="I7" s="36">
        <v>24</v>
      </c>
      <c r="J7" s="65" t="s">
        <v>395</v>
      </c>
      <c r="K7" s="36">
        <v>20</v>
      </c>
      <c r="L7" s="65" t="s">
        <v>396</v>
      </c>
      <c r="M7" s="36">
        <v>27</v>
      </c>
      <c r="N7" s="65" t="s">
        <v>397</v>
      </c>
      <c r="O7" s="44"/>
    </row>
    <row r="8" spans="1:16" x14ac:dyDescent="0.25">
      <c r="A8" s="38" t="s">
        <v>286</v>
      </c>
      <c r="B8" s="36">
        <v>49</v>
      </c>
      <c r="C8" s="65" t="s">
        <v>350</v>
      </c>
      <c r="D8" s="36">
        <v>44</v>
      </c>
      <c r="E8" s="65" t="s">
        <v>371</v>
      </c>
      <c r="F8" s="36">
        <v>55</v>
      </c>
      <c r="G8" s="65" t="s">
        <v>398</v>
      </c>
      <c r="H8" s="35"/>
      <c r="I8" s="36">
        <v>22</v>
      </c>
      <c r="J8" s="65" t="s">
        <v>399</v>
      </c>
      <c r="K8" s="36">
        <v>18</v>
      </c>
      <c r="L8" s="65" t="s">
        <v>400</v>
      </c>
      <c r="M8" s="36">
        <v>27</v>
      </c>
      <c r="N8" s="65" t="s">
        <v>401</v>
      </c>
      <c r="O8" s="44"/>
    </row>
    <row r="9" spans="1:16" x14ac:dyDescent="0.25">
      <c r="A9" s="38" t="s">
        <v>287</v>
      </c>
      <c r="B9" s="36">
        <v>47</v>
      </c>
      <c r="C9" s="65" t="s">
        <v>351</v>
      </c>
      <c r="D9" s="36">
        <v>43</v>
      </c>
      <c r="E9" s="65" t="s">
        <v>360</v>
      </c>
      <c r="F9" s="36">
        <v>52</v>
      </c>
      <c r="G9" s="65" t="s">
        <v>354</v>
      </c>
      <c r="H9" s="35"/>
      <c r="I9" s="36">
        <v>21</v>
      </c>
      <c r="J9" s="65" t="s">
        <v>402</v>
      </c>
      <c r="K9" s="36">
        <v>17</v>
      </c>
      <c r="L9" s="65" t="s">
        <v>403</v>
      </c>
      <c r="M9" s="36">
        <v>25</v>
      </c>
      <c r="N9" s="65" t="s">
        <v>404</v>
      </c>
      <c r="O9" s="44"/>
    </row>
    <row r="10" spans="1:16" x14ac:dyDescent="0.25">
      <c r="A10" s="38" t="s">
        <v>288</v>
      </c>
      <c r="B10" s="36">
        <v>40</v>
      </c>
      <c r="C10" s="65" t="s">
        <v>352</v>
      </c>
      <c r="D10" s="36">
        <v>37</v>
      </c>
      <c r="E10" s="65" t="s">
        <v>372</v>
      </c>
      <c r="F10" s="36">
        <v>44</v>
      </c>
      <c r="G10" s="65" t="s">
        <v>371</v>
      </c>
      <c r="H10" s="35"/>
      <c r="I10" s="36">
        <v>15</v>
      </c>
      <c r="J10" s="65" t="s">
        <v>405</v>
      </c>
      <c r="K10" s="36">
        <v>12</v>
      </c>
      <c r="L10" s="65" t="s">
        <v>406</v>
      </c>
      <c r="M10" s="36">
        <v>18</v>
      </c>
      <c r="N10" s="65" t="s">
        <v>400</v>
      </c>
      <c r="O10" s="44"/>
    </row>
    <row r="11" spans="1:16" x14ac:dyDescent="0.25">
      <c r="A11" s="38" t="s">
        <v>321</v>
      </c>
      <c r="B11" s="36">
        <v>30</v>
      </c>
      <c r="C11" s="65" t="s">
        <v>353</v>
      </c>
      <c r="D11" s="36">
        <v>28</v>
      </c>
      <c r="E11" s="65" t="s">
        <v>373</v>
      </c>
      <c r="F11" s="36">
        <v>32</v>
      </c>
      <c r="G11" s="65" t="s">
        <v>407</v>
      </c>
      <c r="H11" s="35"/>
      <c r="I11" s="36">
        <v>9</v>
      </c>
      <c r="J11" s="65" t="s">
        <v>408</v>
      </c>
      <c r="K11" s="36">
        <v>8</v>
      </c>
      <c r="L11" s="65" t="s">
        <v>409</v>
      </c>
      <c r="M11" s="36">
        <v>9</v>
      </c>
      <c r="N11" s="65" t="s">
        <v>410</v>
      </c>
      <c r="O11" s="44"/>
    </row>
    <row r="12" spans="1:16" x14ac:dyDescent="0.25">
      <c r="A12" s="56" t="s">
        <v>711</v>
      </c>
      <c r="B12" s="37"/>
      <c r="C12" s="37"/>
      <c r="D12" s="37"/>
      <c r="E12" s="37"/>
      <c r="F12" s="37"/>
      <c r="G12" s="37"/>
      <c r="H12" s="37"/>
      <c r="I12" s="37"/>
      <c r="J12" s="64"/>
      <c r="K12" s="37"/>
      <c r="L12" s="64"/>
      <c r="M12" s="37"/>
      <c r="N12" s="64"/>
      <c r="O12" s="44"/>
    </row>
    <row r="13" spans="1:16" x14ac:dyDescent="0.25">
      <c r="A13" s="1" t="s">
        <v>1</v>
      </c>
      <c r="B13" s="36">
        <v>56</v>
      </c>
      <c r="C13" s="65" t="s">
        <v>355</v>
      </c>
      <c r="D13" s="36">
        <v>49</v>
      </c>
      <c r="E13" s="65" t="s">
        <v>374</v>
      </c>
      <c r="F13" s="36">
        <v>62</v>
      </c>
      <c r="G13" s="65" t="s">
        <v>413</v>
      </c>
      <c r="H13" s="35"/>
      <c r="I13" s="36">
        <v>27</v>
      </c>
      <c r="J13" s="65" t="s">
        <v>414</v>
      </c>
      <c r="K13" s="36">
        <v>22</v>
      </c>
      <c r="L13" s="65" t="s">
        <v>399</v>
      </c>
      <c r="M13" s="36">
        <v>32</v>
      </c>
      <c r="N13" s="65" t="s">
        <v>356</v>
      </c>
    </row>
    <row r="14" spans="1:16" x14ac:dyDescent="0.25">
      <c r="A14" s="1" t="s">
        <v>0</v>
      </c>
      <c r="B14" s="36">
        <v>52</v>
      </c>
      <c r="C14" s="65" t="s">
        <v>354</v>
      </c>
      <c r="D14" s="36">
        <v>50</v>
      </c>
      <c r="E14" s="65" t="s">
        <v>349</v>
      </c>
      <c r="F14" s="36">
        <v>54</v>
      </c>
      <c r="G14" s="65" t="s">
        <v>411</v>
      </c>
      <c r="H14" s="35"/>
      <c r="I14" s="36">
        <v>21</v>
      </c>
      <c r="J14" s="65" t="s">
        <v>412</v>
      </c>
      <c r="K14" s="36">
        <v>20</v>
      </c>
      <c r="L14" s="65" t="s">
        <v>359</v>
      </c>
      <c r="M14" s="36">
        <v>24</v>
      </c>
      <c r="N14" s="65" t="s">
        <v>395</v>
      </c>
      <c r="O14" s="57"/>
    </row>
    <row r="15" spans="1:16" x14ac:dyDescent="0.25">
      <c r="A15" s="1" t="s">
        <v>2</v>
      </c>
      <c r="B15" s="36">
        <v>41</v>
      </c>
      <c r="C15" s="65" t="s">
        <v>357</v>
      </c>
      <c r="D15" s="36">
        <v>41</v>
      </c>
      <c r="E15" s="65" t="s">
        <v>376</v>
      </c>
      <c r="F15" s="36">
        <v>40</v>
      </c>
      <c r="G15" s="65" t="s">
        <v>419</v>
      </c>
      <c r="H15" s="35"/>
      <c r="I15" s="36">
        <v>19</v>
      </c>
      <c r="J15" s="65" t="s">
        <v>420</v>
      </c>
      <c r="K15" s="36">
        <v>16</v>
      </c>
      <c r="L15" s="65" t="s">
        <v>421</v>
      </c>
      <c r="M15" s="36">
        <v>20</v>
      </c>
      <c r="N15" s="65" t="s">
        <v>422</v>
      </c>
      <c r="O15" s="57"/>
    </row>
    <row r="16" spans="1:16" x14ac:dyDescent="0.25">
      <c r="A16" s="1" t="s">
        <v>293</v>
      </c>
      <c r="B16" s="36">
        <v>37</v>
      </c>
      <c r="C16" s="65" t="s">
        <v>358</v>
      </c>
      <c r="D16" s="36">
        <v>33</v>
      </c>
      <c r="E16" s="65" t="s">
        <v>377</v>
      </c>
      <c r="F16" s="36">
        <v>41</v>
      </c>
      <c r="G16" s="65" t="s">
        <v>423</v>
      </c>
      <c r="H16" s="35"/>
      <c r="I16" s="36">
        <v>14</v>
      </c>
      <c r="J16" s="65" t="s">
        <v>424</v>
      </c>
      <c r="K16" s="36">
        <v>11</v>
      </c>
      <c r="L16" s="65" t="s">
        <v>425</v>
      </c>
      <c r="M16" s="36">
        <v>17</v>
      </c>
      <c r="N16" s="65" t="s">
        <v>403</v>
      </c>
      <c r="O16" s="57"/>
    </row>
    <row r="17" spans="1:26" x14ac:dyDescent="0.25">
      <c r="A17" s="1" t="s">
        <v>294</v>
      </c>
      <c r="B17" s="36">
        <v>32</v>
      </c>
      <c r="C17" s="65" t="s">
        <v>356</v>
      </c>
      <c r="D17" s="36">
        <v>27</v>
      </c>
      <c r="E17" s="65" t="s">
        <v>375</v>
      </c>
      <c r="F17" s="36">
        <v>36</v>
      </c>
      <c r="G17" s="65" t="s">
        <v>415</v>
      </c>
      <c r="H17" s="35"/>
      <c r="I17" s="36">
        <v>7</v>
      </c>
      <c r="J17" s="65" t="s">
        <v>416</v>
      </c>
      <c r="K17" s="36">
        <v>6</v>
      </c>
      <c r="L17" s="65" t="s">
        <v>417</v>
      </c>
      <c r="M17" s="36">
        <v>9</v>
      </c>
      <c r="N17" s="65" t="s">
        <v>418</v>
      </c>
      <c r="O17" s="57"/>
    </row>
    <row r="18" spans="1:26" x14ac:dyDescent="0.25">
      <c r="A18" s="1" t="s">
        <v>3</v>
      </c>
      <c r="B18" s="36">
        <v>20</v>
      </c>
      <c r="C18" s="65" t="s">
        <v>359</v>
      </c>
      <c r="D18" s="36">
        <v>19</v>
      </c>
      <c r="E18" s="65" t="s">
        <v>378</v>
      </c>
      <c r="F18" s="36">
        <v>21</v>
      </c>
      <c r="G18" s="65" t="s">
        <v>426</v>
      </c>
      <c r="H18" s="39"/>
      <c r="I18" s="36">
        <v>5</v>
      </c>
      <c r="J18" s="65" t="s">
        <v>427</v>
      </c>
      <c r="K18" s="36">
        <v>5</v>
      </c>
      <c r="L18" s="65" t="s">
        <v>428</v>
      </c>
      <c r="M18" s="40">
        <v>5</v>
      </c>
      <c r="N18" s="65" t="s">
        <v>429</v>
      </c>
      <c r="O18" s="57"/>
    </row>
    <row r="19" spans="1:26" x14ac:dyDescent="0.25">
      <c r="A19" s="56" t="s">
        <v>333</v>
      </c>
      <c r="B19" s="37"/>
      <c r="C19" s="37"/>
      <c r="D19" s="37"/>
      <c r="E19" s="37"/>
      <c r="F19" s="37"/>
      <c r="G19" s="37"/>
      <c r="H19" s="37"/>
      <c r="I19" s="41"/>
      <c r="J19" s="66"/>
      <c r="K19" s="37"/>
      <c r="L19" s="64"/>
      <c r="M19" s="37"/>
      <c r="N19" s="64"/>
      <c r="O19" s="47"/>
    </row>
    <row r="20" spans="1:26" x14ac:dyDescent="0.25">
      <c r="A20" s="38" t="s">
        <v>24</v>
      </c>
      <c r="B20" s="40">
        <v>43</v>
      </c>
      <c r="C20" s="65" t="s">
        <v>360</v>
      </c>
      <c r="D20" s="40">
        <v>39</v>
      </c>
      <c r="E20" s="65" t="s">
        <v>379</v>
      </c>
      <c r="F20" s="40">
        <v>47</v>
      </c>
      <c r="G20" s="65" t="s">
        <v>430</v>
      </c>
      <c r="H20" s="35"/>
      <c r="I20" s="36">
        <v>17</v>
      </c>
      <c r="J20" s="65" t="s">
        <v>403</v>
      </c>
      <c r="K20" s="40">
        <v>15</v>
      </c>
      <c r="L20" s="65" t="s">
        <v>405</v>
      </c>
      <c r="M20" s="40">
        <v>20</v>
      </c>
      <c r="N20" s="65" t="s">
        <v>359</v>
      </c>
      <c r="O20" s="58"/>
    </row>
    <row r="21" spans="1:26" x14ac:dyDescent="0.25">
      <c r="A21" s="38" t="s">
        <v>25</v>
      </c>
      <c r="B21" s="40">
        <v>44</v>
      </c>
      <c r="C21" s="65" t="s">
        <v>361</v>
      </c>
      <c r="D21" s="40">
        <v>39</v>
      </c>
      <c r="E21" s="65" t="s">
        <v>379</v>
      </c>
      <c r="F21" s="40">
        <v>48</v>
      </c>
      <c r="G21" s="65" t="s">
        <v>431</v>
      </c>
      <c r="H21" s="35"/>
      <c r="I21" s="36">
        <v>17</v>
      </c>
      <c r="J21" s="65" t="s">
        <v>403</v>
      </c>
      <c r="K21" s="40">
        <v>14</v>
      </c>
      <c r="L21" s="65" t="s">
        <v>432</v>
      </c>
      <c r="M21" s="40">
        <v>19</v>
      </c>
      <c r="N21" s="65" t="s">
        <v>433</v>
      </c>
      <c r="O21" s="44"/>
    </row>
    <row r="22" spans="1:26" x14ac:dyDescent="0.25">
      <c r="A22" s="38" t="s">
        <v>26</v>
      </c>
      <c r="B22" s="40">
        <v>42</v>
      </c>
      <c r="C22" s="65" t="s">
        <v>362</v>
      </c>
      <c r="D22" s="40">
        <v>38</v>
      </c>
      <c r="E22" s="65" t="s">
        <v>380</v>
      </c>
      <c r="F22" s="40">
        <v>46</v>
      </c>
      <c r="G22" s="65" t="s">
        <v>434</v>
      </c>
      <c r="H22" s="35"/>
      <c r="I22" s="36">
        <v>16</v>
      </c>
      <c r="J22" s="65" t="s">
        <v>435</v>
      </c>
      <c r="K22" s="40">
        <v>13</v>
      </c>
      <c r="L22" s="65" t="s">
        <v>436</v>
      </c>
      <c r="M22" s="40">
        <v>20</v>
      </c>
      <c r="N22" s="65" t="s">
        <v>437</v>
      </c>
      <c r="O22" s="44"/>
    </row>
    <row r="23" spans="1:26" x14ac:dyDescent="0.25">
      <c r="A23" s="38" t="s">
        <v>27</v>
      </c>
      <c r="B23" s="40">
        <v>44</v>
      </c>
      <c r="C23" s="65" t="s">
        <v>363</v>
      </c>
      <c r="D23" s="40">
        <v>40</v>
      </c>
      <c r="E23" s="65" t="s">
        <v>381</v>
      </c>
      <c r="F23" s="40">
        <v>48</v>
      </c>
      <c r="G23" s="65" t="s">
        <v>438</v>
      </c>
      <c r="H23" s="35"/>
      <c r="I23" s="36">
        <v>21</v>
      </c>
      <c r="J23" s="65" t="s">
        <v>439</v>
      </c>
      <c r="K23" s="40">
        <v>18</v>
      </c>
      <c r="L23" s="65" t="s">
        <v>440</v>
      </c>
      <c r="M23" s="40">
        <v>24</v>
      </c>
      <c r="N23" s="65" t="s">
        <v>441</v>
      </c>
      <c r="O23" s="44"/>
    </row>
    <row r="24" spans="1:26" x14ac:dyDescent="0.25">
      <c r="A24" s="38" t="s">
        <v>28</v>
      </c>
      <c r="B24" s="40">
        <v>45</v>
      </c>
      <c r="C24" s="65" t="s">
        <v>364</v>
      </c>
      <c r="D24" s="40">
        <v>41</v>
      </c>
      <c r="E24" s="65" t="s">
        <v>382</v>
      </c>
      <c r="F24" s="40">
        <v>50</v>
      </c>
      <c r="G24" s="65" t="s">
        <v>442</v>
      </c>
      <c r="H24" s="35"/>
      <c r="I24" s="36">
        <v>20</v>
      </c>
      <c r="J24" s="65" t="s">
        <v>443</v>
      </c>
      <c r="K24" s="40">
        <v>16</v>
      </c>
      <c r="L24" s="65" t="s">
        <v>444</v>
      </c>
      <c r="M24" s="40">
        <v>23</v>
      </c>
      <c r="N24" s="65" t="s">
        <v>445</v>
      </c>
      <c r="O24" s="44"/>
    </row>
    <row r="25" spans="1:26" x14ac:dyDescent="0.25">
      <c r="A25" s="38" t="s">
        <v>29</v>
      </c>
      <c r="B25" s="40">
        <v>47</v>
      </c>
      <c r="C25" s="65" t="s">
        <v>365</v>
      </c>
      <c r="D25" s="40">
        <v>43</v>
      </c>
      <c r="E25" s="65" t="s">
        <v>383</v>
      </c>
      <c r="F25" s="40">
        <v>52</v>
      </c>
      <c r="G25" s="65" t="s">
        <v>446</v>
      </c>
      <c r="H25" s="35"/>
      <c r="I25" s="36">
        <v>20</v>
      </c>
      <c r="J25" s="65" t="s">
        <v>396</v>
      </c>
      <c r="K25" s="40">
        <v>17</v>
      </c>
      <c r="L25" s="65" t="s">
        <v>447</v>
      </c>
      <c r="M25" s="40">
        <v>23</v>
      </c>
      <c r="N25" s="65" t="s">
        <v>448</v>
      </c>
      <c r="O25" s="44"/>
    </row>
    <row r="26" spans="1:26" x14ac:dyDescent="0.25">
      <c r="A26" s="38" t="s">
        <v>30</v>
      </c>
      <c r="B26" s="40">
        <v>41</v>
      </c>
      <c r="C26" s="65" t="s">
        <v>366</v>
      </c>
      <c r="D26" s="40">
        <v>38</v>
      </c>
      <c r="E26" s="65" t="s">
        <v>384</v>
      </c>
      <c r="F26" s="40">
        <v>44</v>
      </c>
      <c r="G26" s="65" t="s">
        <v>449</v>
      </c>
      <c r="H26" s="35"/>
      <c r="I26" s="36">
        <v>16</v>
      </c>
      <c r="J26" s="65" t="s">
        <v>435</v>
      </c>
      <c r="K26" s="40">
        <v>13</v>
      </c>
      <c r="L26" s="65" t="s">
        <v>450</v>
      </c>
      <c r="M26" s="40">
        <v>20</v>
      </c>
      <c r="N26" s="65" t="s">
        <v>396</v>
      </c>
      <c r="O26" s="44"/>
    </row>
    <row r="27" spans="1:26" x14ac:dyDescent="0.25">
      <c r="A27" s="38" t="s">
        <v>31</v>
      </c>
      <c r="B27" s="40">
        <v>38</v>
      </c>
      <c r="C27" s="65" t="s">
        <v>367</v>
      </c>
      <c r="D27" s="40">
        <v>31</v>
      </c>
      <c r="E27" s="65" t="s">
        <v>385</v>
      </c>
      <c r="F27" s="252" t="s">
        <v>344</v>
      </c>
      <c r="G27" s="65" t="s">
        <v>344</v>
      </c>
      <c r="H27" s="36"/>
      <c r="I27" s="252" t="s">
        <v>344</v>
      </c>
      <c r="J27" s="65" t="s">
        <v>344</v>
      </c>
      <c r="K27" s="252" t="s">
        <v>344</v>
      </c>
      <c r="L27" s="65" t="s">
        <v>344</v>
      </c>
      <c r="M27" s="252" t="s">
        <v>344</v>
      </c>
      <c r="N27" s="65" t="s">
        <v>344</v>
      </c>
    </row>
    <row r="28" spans="1:26" ht="15.75" thickBot="1" x14ac:dyDescent="0.3">
      <c r="A28" s="38" t="s">
        <v>32</v>
      </c>
      <c r="B28" s="40">
        <v>46</v>
      </c>
      <c r="C28" s="65" t="s">
        <v>368</v>
      </c>
      <c r="D28" s="40">
        <v>41</v>
      </c>
      <c r="E28" s="65" t="s">
        <v>386</v>
      </c>
      <c r="F28" s="40">
        <v>52</v>
      </c>
      <c r="G28" s="65" t="s">
        <v>451</v>
      </c>
      <c r="H28" s="67"/>
      <c r="I28" s="36">
        <v>18</v>
      </c>
      <c r="J28" s="65" t="s">
        <v>452</v>
      </c>
      <c r="K28" s="40">
        <v>15</v>
      </c>
      <c r="L28" s="65" t="s">
        <v>453</v>
      </c>
      <c r="M28" s="40">
        <v>22</v>
      </c>
      <c r="N28" s="65" t="s">
        <v>454</v>
      </c>
      <c r="O28" s="44"/>
    </row>
    <row r="29" spans="1:26" ht="37.15" customHeight="1" thickTop="1" x14ac:dyDescent="0.25">
      <c r="A29" s="387" t="s">
        <v>784</v>
      </c>
      <c r="B29" s="387"/>
      <c r="C29" s="387"/>
      <c r="D29" s="387"/>
      <c r="E29" s="387"/>
      <c r="F29" s="387"/>
      <c r="G29" s="387"/>
      <c r="H29" s="387"/>
      <c r="I29" s="387"/>
      <c r="J29" s="387"/>
      <c r="K29" s="387"/>
      <c r="L29" s="387"/>
      <c r="M29" s="387"/>
      <c r="N29" s="387"/>
      <c r="O29" s="44"/>
    </row>
    <row r="30" spans="1:26" ht="51" customHeight="1" x14ac:dyDescent="0.25">
      <c r="A30" s="388" t="s">
        <v>1031</v>
      </c>
      <c r="B30" s="388"/>
      <c r="C30" s="388"/>
      <c r="D30" s="388"/>
      <c r="E30" s="388"/>
      <c r="F30" s="388"/>
      <c r="G30" s="388"/>
      <c r="H30" s="388"/>
      <c r="I30" s="388"/>
      <c r="J30" s="388"/>
      <c r="K30" s="388"/>
      <c r="L30" s="388"/>
      <c r="M30" s="388"/>
      <c r="N30" s="388"/>
      <c r="O30" s="44"/>
      <c r="P30" s="278"/>
      <c r="Q30" s="278"/>
      <c r="R30" s="278"/>
      <c r="S30" s="278"/>
      <c r="T30" s="270"/>
      <c r="Y30" s="270"/>
      <c r="Z30" s="270"/>
    </row>
    <row r="31" spans="1:26" x14ac:dyDescent="0.25">
      <c r="A31" s="347" t="s">
        <v>144</v>
      </c>
      <c r="B31" s="347"/>
      <c r="C31" s="347"/>
      <c r="D31" s="347"/>
      <c r="E31" s="347"/>
      <c r="F31" s="347"/>
      <c r="G31" s="347"/>
      <c r="H31" s="347"/>
      <c r="I31" s="347"/>
      <c r="J31" s="347"/>
      <c r="K31" s="347"/>
      <c r="L31" s="347"/>
      <c r="M31" s="347"/>
      <c r="N31" s="347"/>
      <c r="O31" s="44"/>
    </row>
    <row r="32" spans="1:26" x14ac:dyDescent="0.25">
      <c r="A32" s="389" t="s">
        <v>282</v>
      </c>
      <c r="B32" s="389"/>
      <c r="C32" s="389"/>
      <c r="D32" s="389"/>
      <c r="E32" s="389"/>
      <c r="F32" s="389"/>
      <c r="G32" s="389"/>
      <c r="H32" s="389"/>
      <c r="I32" s="389"/>
      <c r="J32" s="389"/>
      <c r="K32" s="389"/>
      <c r="L32" s="389"/>
      <c r="M32" s="389"/>
      <c r="N32" s="389"/>
      <c r="O32" s="44"/>
    </row>
    <row r="33" spans="1:14" ht="11.45" customHeight="1" x14ac:dyDescent="0.25">
      <c r="A33" s="386"/>
      <c r="B33" s="386"/>
      <c r="C33" s="386"/>
      <c r="D33" s="386"/>
      <c r="E33" s="386"/>
      <c r="F33" s="386"/>
      <c r="G33" s="386"/>
      <c r="H33" s="386"/>
      <c r="I33" s="386"/>
      <c r="J33" s="386"/>
      <c r="K33" s="386"/>
      <c r="L33" s="386"/>
      <c r="M33" s="386"/>
      <c r="N33" s="386"/>
    </row>
    <row r="34" spans="1:14" ht="31.15" customHeight="1" x14ac:dyDescent="0.25">
      <c r="A34" s="329" t="s">
        <v>1029</v>
      </c>
      <c r="B34" s="329"/>
      <c r="C34" s="329"/>
      <c r="D34" s="329"/>
      <c r="E34" s="329"/>
      <c r="F34" s="329"/>
      <c r="G34" s="329"/>
      <c r="H34" s="329"/>
      <c r="I34" s="329"/>
      <c r="J34" s="329"/>
      <c r="K34" s="329"/>
      <c r="L34" s="329"/>
      <c r="M34" s="329"/>
      <c r="N34" s="329"/>
    </row>
  </sheetData>
  <customSheetViews>
    <customSheetView guid="{C4A283EE-C4B0-4E29-8C19-4963E37D90B7}">
      <selection activeCell="T2" sqref="T2"/>
      <pageMargins left="0.7" right="0.7" top="0.75" bottom="0.75" header="0.3" footer="0.3"/>
    </customSheetView>
    <customSheetView guid="{4065E717-11DE-4CCC-99D1-B3BA920E3F92}">
      <selection activeCell="T2" sqref="T2"/>
      <pageMargins left="0.7" right="0.7" top="0.75" bottom="0.75" header="0.3" footer="0.3"/>
    </customSheetView>
    <customSheetView guid="{B848C897-026E-44C8-A434-4C9BC47821B0}">
      <selection activeCell="S22" sqref="S22"/>
      <pageMargins left="0.7" right="0.7" top="0.75" bottom="0.75" header="0.3" footer="0.3"/>
    </customSheetView>
  </customSheetViews>
  <mergeCells count="15">
    <mergeCell ref="A34:N34"/>
    <mergeCell ref="A33:N33"/>
    <mergeCell ref="A1:N1"/>
    <mergeCell ref="A29:N29"/>
    <mergeCell ref="A30:N30"/>
    <mergeCell ref="A31:N31"/>
    <mergeCell ref="A32:N32"/>
    <mergeCell ref="B2:G2"/>
    <mergeCell ref="I2:N2"/>
    <mergeCell ref="B3:C3"/>
    <mergeCell ref="D3:E3"/>
    <mergeCell ref="F3:G3"/>
    <mergeCell ref="I3:J3"/>
    <mergeCell ref="K3:L3"/>
    <mergeCell ref="M3:N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3609E-04FC-45AE-B196-14295E647FE7}">
  <dimension ref="A1:Q28"/>
  <sheetViews>
    <sheetView workbookViewId="0">
      <selection activeCell="F22" sqref="F22:G22"/>
    </sheetView>
  </sheetViews>
  <sheetFormatPr defaultRowHeight="15" x14ac:dyDescent="0.25"/>
  <cols>
    <col min="1" max="1" width="18.85546875" customWidth="1"/>
  </cols>
  <sheetData>
    <row r="1" spans="1:17" x14ac:dyDescent="0.25">
      <c r="A1" s="271" t="s">
        <v>1030</v>
      </c>
      <c r="B1" s="326"/>
      <c r="C1" s="326"/>
      <c r="D1" s="326"/>
      <c r="E1" s="326"/>
      <c r="F1" s="326"/>
      <c r="G1" s="326"/>
      <c r="H1" s="326"/>
      <c r="I1" s="326"/>
      <c r="J1" s="326"/>
      <c r="K1" s="326"/>
      <c r="L1" s="326"/>
      <c r="M1" s="326"/>
      <c r="N1" s="326"/>
      <c r="O1" s="271"/>
      <c r="P1" s="47"/>
      <c r="Q1" s="271"/>
    </row>
    <row r="2" spans="1:17" ht="15.75" thickBot="1" x14ac:dyDescent="0.3">
      <c r="A2" s="395" t="s">
        <v>1007</v>
      </c>
      <c r="B2" s="395"/>
      <c r="C2" s="395"/>
      <c r="D2" s="395"/>
      <c r="E2" s="395"/>
      <c r="F2" s="395"/>
      <c r="G2" s="395"/>
      <c r="H2" s="395"/>
      <c r="I2" s="395"/>
      <c r="J2" s="395"/>
      <c r="K2" s="395"/>
      <c r="L2" s="395"/>
      <c r="M2" s="395"/>
      <c r="N2" s="395"/>
      <c r="O2" s="286"/>
      <c r="P2" s="47"/>
      <c r="Q2" s="286"/>
    </row>
    <row r="3" spans="1:17" x14ac:dyDescent="0.25">
      <c r="A3" s="313"/>
      <c r="B3" s="396" t="s">
        <v>138</v>
      </c>
      <c r="C3" s="396"/>
      <c r="D3" s="396"/>
      <c r="E3" s="396"/>
      <c r="F3" s="396"/>
      <c r="G3" s="396"/>
      <c r="H3" s="313"/>
      <c r="I3" s="396" t="s">
        <v>139</v>
      </c>
      <c r="J3" s="396"/>
      <c r="K3" s="396"/>
      <c r="L3" s="396"/>
      <c r="M3" s="396"/>
      <c r="N3" s="396"/>
      <c r="O3" s="271"/>
      <c r="P3" s="271"/>
      <c r="Q3" s="271"/>
    </row>
    <row r="4" spans="1:17" ht="15.75" thickBot="1" x14ac:dyDescent="0.3">
      <c r="A4" s="297" t="s">
        <v>333</v>
      </c>
      <c r="B4" s="397" t="s">
        <v>8</v>
      </c>
      <c r="C4" s="397"/>
      <c r="D4" s="397" t="s">
        <v>141</v>
      </c>
      <c r="E4" s="397"/>
      <c r="F4" s="397" t="s">
        <v>142</v>
      </c>
      <c r="G4" s="397"/>
      <c r="H4" s="297"/>
      <c r="I4" s="397" t="s">
        <v>8</v>
      </c>
      <c r="J4" s="397"/>
      <c r="K4" s="397" t="s">
        <v>141</v>
      </c>
      <c r="L4" s="397"/>
      <c r="M4" s="397" t="s">
        <v>142</v>
      </c>
      <c r="N4" s="397"/>
      <c r="O4" s="271"/>
      <c r="P4" s="271"/>
      <c r="Q4" s="271"/>
    </row>
    <row r="5" spans="1:17" x14ac:dyDescent="0.25">
      <c r="A5" s="271" t="s">
        <v>87</v>
      </c>
      <c r="B5" s="271">
        <v>43</v>
      </c>
      <c r="C5" s="271" t="s">
        <v>360</v>
      </c>
      <c r="D5" s="271">
        <v>39</v>
      </c>
      <c r="E5" s="40" t="s">
        <v>1008</v>
      </c>
      <c r="F5" s="271">
        <v>47</v>
      </c>
      <c r="G5" s="40" t="s">
        <v>430</v>
      </c>
      <c r="H5" s="271"/>
      <c r="I5" s="271">
        <v>17</v>
      </c>
      <c r="J5" s="271" t="s">
        <v>403</v>
      </c>
      <c r="K5" s="271">
        <v>14</v>
      </c>
      <c r="L5" s="271" t="s">
        <v>432</v>
      </c>
      <c r="M5" s="271">
        <v>20</v>
      </c>
      <c r="N5" s="271" t="s">
        <v>433</v>
      </c>
      <c r="O5" s="271"/>
      <c r="P5" s="36"/>
      <c r="Q5" s="36"/>
    </row>
    <row r="6" spans="1:17" x14ac:dyDescent="0.25">
      <c r="A6" s="271" t="s">
        <v>88</v>
      </c>
      <c r="B6" s="271">
        <v>44</v>
      </c>
      <c r="C6" s="271" t="s">
        <v>361</v>
      </c>
      <c r="D6" s="271">
        <v>40</v>
      </c>
      <c r="E6" s="40" t="s">
        <v>379</v>
      </c>
      <c r="F6" s="271">
        <v>49</v>
      </c>
      <c r="G6" s="40" t="s">
        <v>431</v>
      </c>
      <c r="H6" s="271"/>
      <c r="I6" s="271">
        <v>17</v>
      </c>
      <c r="J6" s="271" t="s">
        <v>403</v>
      </c>
      <c r="K6" s="271">
        <v>14</v>
      </c>
      <c r="L6" s="271" t="s">
        <v>432</v>
      </c>
      <c r="M6" s="271">
        <v>20</v>
      </c>
      <c r="N6" s="271" t="s">
        <v>433</v>
      </c>
      <c r="O6" s="271"/>
      <c r="P6" s="36"/>
      <c r="Q6" s="36"/>
    </row>
    <row r="7" spans="1:17" x14ac:dyDescent="0.25">
      <c r="A7" s="271" t="s">
        <v>89</v>
      </c>
      <c r="B7" s="271">
        <v>42</v>
      </c>
      <c r="C7" s="271" t="s">
        <v>362</v>
      </c>
      <c r="D7" s="271">
        <v>37</v>
      </c>
      <c r="E7" s="40" t="s">
        <v>1009</v>
      </c>
      <c r="F7" s="271">
        <v>46</v>
      </c>
      <c r="G7" s="40" t="s">
        <v>434</v>
      </c>
      <c r="H7" s="271"/>
      <c r="I7" s="271">
        <v>16</v>
      </c>
      <c r="J7" s="271" t="s">
        <v>1010</v>
      </c>
      <c r="K7" s="271">
        <v>12</v>
      </c>
      <c r="L7" s="271" t="s">
        <v>436</v>
      </c>
      <c r="M7" s="271">
        <v>20</v>
      </c>
      <c r="N7" s="271" t="s">
        <v>1011</v>
      </c>
      <c r="O7" s="271"/>
      <c r="P7" s="36"/>
      <c r="Q7" s="36"/>
    </row>
    <row r="8" spans="1:17" x14ac:dyDescent="0.25">
      <c r="A8" s="271" t="s">
        <v>90</v>
      </c>
      <c r="B8" s="271">
        <v>44</v>
      </c>
      <c r="C8" s="271" t="s">
        <v>363</v>
      </c>
      <c r="D8" s="271">
        <v>40</v>
      </c>
      <c r="E8" s="40" t="s">
        <v>381</v>
      </c>
      <c r="F8" s="271">
        <v>48</v>
      </c>
      <c r="G8" s="40" t="s">
        <v>438</v>
      </c>
      <c r="H8" s="271"/>
      <c r="I8" s="271">
        <v>21</v>
      </c>
      <c r="J8" s="271" t="s">
        <v>439</v>
      </c>
      <c r="K8" s="271">
        <v>18</v>
      </c>
      <c r="L8" s="271" t="s">
        <v>440</v>
      </c>
      <c r="M8" s="271">
        <v>24</v>
      </c>
      <c r="N8" s="271" t="s">
        <v>441</v>
      </c>
      <c r="O8" s="271"/>
      <c r="P8" s="36"/>
      <c r="Q8" s="36"/>
    </row>
    <row r="9" spans="1:17" x14ac:dyDescent="0.25">
      <c r="A9" s="271" t="s">
        <v>91</v>
      </c>
      <c r="B9" s="271">
        <v>45</v>
      </c>
      <c r="C9" s="271" t="s">
        <v>364</v>
      </c>
      <c r="D9" s="271">
        <v>41</v>
      </c>
      <c r="E9" s="40" t="s">
        <v>382</v>
      </c>
      <c r="F9" s="271">
        <v>50</v>
      </c>
      <c r="G9" s="40" t="s">
        <v>442</v>
      </c>
      <c r="H9" s="271"/>
      <c r="I9" s="271">
        <v>20</v>
      </c>
      <c r="J9" s="271" t="s">
        <v>443</v>
      </c>
      <c r="K9" s="271">
        <v>16</v>
      </c>
      <c r="L9" s="271" t="s">
        <v>444</v>
      </c>
      <c r="M9" s="271">
        <v>24</v>
      </c>
      <c r="N9" s="271" t="s">
        <v>445</v>
      </c>
      <c r="O9" s="271"/>
      <c r="P9" s="36"/>
      <c r="Q9" s="36"/>
    </row>
    <row r="10" spans="1:17" x14ac:dyDescent="0.25">
      <c r="A10" s="271" t="s">
        <v>92</v>
      </c>
      <c r="B10" s="271">
        <v>47</v>
      </c>
      <c r="C10" s="271" t="s">
        <v>365</v>
      </c>
      <c r="D10" s="271">
        <v>42</v>
      </c>
      <c r="E10" s="40" t="s">
        <v>383</v>
      </c>
      <c r="F10" s="271">
        <v>53</v>
      </c>
      <c r="G10" s="40" t="s">
        <v>1012</v>
      </c>
      <c r="H10" s="271"/>
      <c r="I10" s="271">
        <v>20</v>
      </c>
      <c r="J10" s="271" t="s">
        <v>396</v>
      </c>
      <c r="K10" s="271">
        <v>17</v>
      </c>
      <c r="L10" s="271" t="s">
        <v>440</v>
      </c>
      <c r="M10" s="271">
        <v>24</v>
      </c>
      <c r="N10" s="271" t="s">
        <v>1013</v>
      </c>
      <c r="O10" s="271"/>
      <c r="P10" s="36"/>
      <c r="Q10" s="36"/>
    </row>
    <row r="11" spans="1:17" x14ac:dyDescent="0.25">
      <c r="A11" s="271" t="s">
        <v>93</v>
      </c>
      <c r="B11" s="271">
        <v>41</v>
      </c>
      <c r="C11" s="271" t="s">
        <v>366</v>
      </c>
      <c r="D11" s="271">
        <v>38</v>
      </c>
      <c r="E11" s="40" t="s">
        <v>380</v>
      </c>
      <c r="F11" s="271">
        <v>44</v>
      </c>
      <c r="G11" s="40" t="s">
        <v>449</v>
      </c>
      <c r="H11" s="271"/>
      <c r="I11" s="271">
        <v>16</v>
      </c>
      <c r="J11" s="271" t="s">
        <v>435</v>
      </c>
      <c r="K11" s="271">
        <v>13</v>
      </c>
      <c r="L11" s="271" t="s">
        <v>450</v>
      </c>
      <c r="M11" s="271">
        <v>20</v>
      </c>
      <c r="N11" s="271" t="s">
        <v>396</v>
      </c>
      <c r="O11" s="271"/>
      <c r="P11" s="36"/>
      <c r="Q11" s="36"/>
    </row>
    <row r="12" spans="1:17" x14ac:dyDescent="0.25">
      <c r="A12" s="271" t="s">
        <v>94</v>
      </c>
      <c r="B12" s="271">
        <v>38</v>
      </c>
      <c r="C12" s="271" t="s">
        <v>367</v>
      </c>
      <c r="D12" s="271">
        <v>32</v>
      </c>
      <c r="E12" s="40" t="s">
        <v>385</v>
      </c>
      <c r="F12" s="271">
        <v>46</v>
      </c>
      <c r="G12" s="40" t="s">
        <v>1014</v>
      </c>
      <c r="H12" s="271"/>
      <c r="I12" s="271">
        <v>12</v>
      </c>
      <c r="J12" s="294" t="s">
        <v>1015</v>
      </c>
      <c r="K12" s="271">
        <v>8</v>
      </c>
      <c r="L12" s="327" t="s">
        <v>1016</v>
      </c>
      <c r="M12" s="271">
        <v>18</v>
      </c>
      <c r="N12" s="271" t="s">
        <v>1017</v>
      </c>
      <c r="O12" s="271"/>
      <c r="P12" s="36"/>
      <c r="Q12" s="36"/>
    </row>
    <row r="13" spans="1:17" ht="15.75" thickBot="1" x14ac:dyDescent="0.3">
      <c r="A13" s="271" t="s">
        <v>152</v>
      </c>
      <c r="B13" s="271">
        <v>46</v>
      </c>
      <c r="C13" s="271" t="s">
        <v>1018</v>
      </c>
      <c r="D13" s="271">
        <v>42</v>
      </c>
      <c r="E13" s="40" t="s">
        <v>386</v>
      </c>
      <c r="F13" s="271">
        <v>53</v>
      </c>
      <c r="G13" s="40" t="s">
        <v>451</v>
      </c>
      <c r="H13" s="271"/>
      <c r="I13" s="271">
        <v>18</v>
      </c>
      <c r="J13" s="271" t="s">
        <v>452</v>
      </c>
      <c r="K13" s="271">
        <v>15</v>
      </c>
      <c r="L13" s="271" t="s">
        <v>1019</v>
      </c>
      <c r="M13" s="271">
        <v>23</v>
      </c>
      <c r="N13" s="271" t="s">
        <v>1020</v>
      </c>
      <c r="O13" s="271"/>
      <c r="P13" s="36"/>
      <c r="Q13" s="36"/>
    </row>
    <row r="14" spans="1:17" x14ac:dyDescent="0.25">
      <c r="A14" s="394" t="s">
        <v>303</v>
      </c>
      <c r="B14" s="394"/>
      <c r="C14" s="394"/>
      <c r="D14" s="394"/>
      <c r="E14" s="394"/>
      <c r="F14" s="394"/>
      <c r="G14" s="394"/>
      <c r="H14" s="394"/>
      <c r="I14" s="394"/>
      <c r="J14" s="394"/>
      <c r="K14" s="394"/>
      <c r="L14" s="394"/>
      <c r="M14" s="394"/>
      <c r="N14" s="394"/>
      <c r="O14" s="271"/>
      <c r="P14" s="271"/>
      <c r="Q14" s="271"/>
    </row>
    <row r="15" spans="1:17" x14ac:dyDescent="0.25">
      <c r="A15" s="373" t="s">
        <v>1021</v>
      </c>
      <c r="B15" s="373"/>
      <c r="C15" s="373"/>
      <c r="D15" s="373"/>
      <c r="E15" s="373"/>
      <c r="F15" s="373"/>
      <c r="G15" s="373"/>
      <c r="H15" s="373"/>
      <c r="I15" s="373"/>
      <c r="J15" s="373"/>
      <c r="K15" s="373"/>
      <c r="L15" s="373"/>
      <c r="M15" s="373"/>
      <c r="N15" s="373"/>
      <c r="O15" s="271"/>
      <c r="P15" s="271"/>
      <c r="Q15" s="271"/>
    </row>
    <row r="16" spans="1:17" x14ac:dyDescent="0.25">
      <c r="A16" s="286" t="s">
        <v>1022</v>
      </c>
      <c r="B16" s="326"/>
      <c r="C16" s="326"/>
      <c r="D16" s="326"/>
      <c r="E16" s="326"/>
      <c r="F16" s="326"/>
      <c r="G16" s="326"/>
      <c r="H16" s="326"/>
      <c r="I16" s="326"/>
      <c r="J16" s="326"/>
      <c r="K16" s="326"/>
      <c r="L16" s="326"/>
      <c r="M16" s="326"/>
      <c r="N16" s="326"/>
      <c r="O16" s="271"/>
      <c r="P16" s="271"/>
      <c r="Q16" s="271"/>
    </row>
    <row r="17" spans="1:17" x14ac:dyDescent="0.25">
      <c r="A17" s="286" t="s">
        <v>1023</v>
      </c>
      <c r="B17" s="326"/>
      <c r="C17" s="326"/>
      <c r="D17" s="326"/>
      <c r="E17" s="326"/>
      <c r="F17" s="326"/>
      <c r="G17" s="326"/>
      <c r="H17" s="326"/>
      <c r="I17" s="326"/>
      <c r="J17" s="326"/>
      <c r="K17" s="326"/>
      <c r="L17" s="326"/>
      <c r="M17" s="326"/>
      <c r="N17" s="326"/>
      <c r="O17" s="271"/>
      <c r="P17" s="271"/>
      <c r="Q17" s="271"/>
    </row>
    <row r="18" spans="1:17" x14ac:dyDescent="0.25">
      <c r="A18" s="271"/>
      <c r="B18" s="380"/>
      <c r="C18" s="380"/>
      <c r="D18" s="380"/>
      <c r="E18" s="380"/>
      <c r="F18" s="380"/>
      <c r="G18" s="380"/>
      <c r="H18" s="380"/>
      <c r="I18" s="380"/>
      <c r="J18" s="380"/>
      <c r="K18" s="380"/>
      <c r="L18" s="380"/>
      <c r="M18" s="380"/>
      <c r="N18" s="380"/>
      <c r="O18" s="271"/>
      <c r="P18" s="271"/>
      <c r="Q18" s="271"/>
    </row>
    <row r="19" spans="1:17" x14ac:dyDescent="0.25">
      <c r="A19" s="271"/>
      <c r="B19" s="380"/>
      <c r="C19" s="380"/>
      <c r="D19" s="380"/>
      <c r="E19" s="380"/>
      <c r="F19" s="380"/>
      <c r="G19" s="380"/>
      <c r="H19" s="380"/>
      <c r="I19" s="380"/>
      <c r="J19" s="380"/>
      <c r="K19" s="380"/>
      <c r="L19" s="380"/>
      <c r="M19" s="380"/>
      <c r="N19" s="380"/>
      <c r="O19" s="271"/>
      <c r="P19" s="271"/>
      <c r="Q19" s="271"/>
    </row>
    <row r="20" spans="1:17" x14ac:dyDescent="0.25">
      <c r="A20" s="47"/>
      <c r="B20" s="393"/>
      <c r="C20" s="393"/>
      <c r="D20" s="393"/>
      <c r="E20" s="393"/>
      <c r="F20" s="393"/>
      <c r="G20" s="393"/>
      <c r="H20" s="393"/>
      <c r="I20" s="393"/>
      <c r="J20" s="393"/>
      <c r="K20" s="393"/>
      <c r="L20" s="393"/>
      <c r="M20" s="393"/>
      <c r="N20" s="393"/>
      <c r="O20" s="271"/>
      <c r="P20" s="40"/>
      <c r="Q20" s="40"/>
    </row>
    <row r="21" spans="1:17" x14ac:dyDescent="0.25">
      <c r="A21" s="47"/>
      <c r="B21" s="393"/>
      <c r="C21" s="393"/>
      <c r="D21" s="393"/>
      <c r="E21" s="393"/>
      <c r="F21" s="393"/>
      <c r="G21" s="393"/>
      <c r="H21" s="393"/>
      <c r="I21" s="393"/>
      <c r="J21" s="393"/>
      <c r="K21" s="393"/>
      <c r="L21" s="393"/>
      <c r="M21" s="393"/>
      <c r="N21" s="393"/>
      <c r="O21" s="271"/>
      <c r="P21" s="40"/>
      <c r="Q21" s="40"/>
    </row>
    <row r="22" spans="1:17" x14ac:dyDescent="0.25">
      <c r="A22" s="271"/>
      <c r="B22" s="380"/>
      <c r="C22" s="380"/>
      <c r="D22" s="380"/>
      <c r="E22" s="380"/>
      <c r="F22" s="380"/>
      <c r="G22" s="380"/>
      <c r="H22" s="380"/>
      <c r="I22" s="380"/>
      <c r="J22" s="380"/>
      <c r="K22" s="380"/>
      <c r="L22" s="380"/>
      <c r="M22" s="380"/>
      <c r="N22" s="380"/>
      <c r="O22" s="271"/>
      <c r="P22" s="40"/>
      <c r="Q22" s="40"/>
    </row>
    <row r="23" spans="1:17" x14ac:dyDescent="0.25">
      <c r="A23" s="271"/>
      <c r="B23" s="380"/>
      <c r="C23" s="380"/>
      <c r="D23" s="380"/>
      <c r="E23" s="380"/>
      <c r="F23" s="380"/>
      <c r="G23" s="380"/>
      <c r="H23" s="380"/>
      <c r="I23" s="380"/>
      <c r="J23" s="380"/>
      <c r="K23" s="380"/>
      <c r="L23" s="380"/>
      <c r="M23" s="380"/>
      <c r="N23" s="380"/>
      <c r="O23" s="271"/>
      <c r="P23" s="40"/>
      <c r="Q23" s="40"/>
    </row>
    <row r="24" spans="1:17" x14ac:dyDescent="0.25">
      <c r="A24" s="271"/>
      <c r="B24" s="380"/>
      <c r="C24" s="380"/>
      <c r="D24" s="380"/>
      <c r="E24" s="380"/>
      <c r="F24" s="380"/>
      <c r="G24" s="380"/>
      <c r="H24" s="380"/>
      <c r="I24" s="380"/>
      <c r="J24" s="380"/>
      <c r="K24" s="380"/>
      <c r="L24" s="380"/>
      <c r="M24" s="380"/>
      <c r="N24" s="380"/>
      <c r="O24" s="271"/>
      <c r="P24" s="40"/>
      <c r="Q24" s="40"/>
    </row>
    <row r="25" spans="1:17" x14ac:dyDescent="0.25">
      <c r="A25" s="271"/>
      <c r="B25" s="380"/>
      <c r="C25" s="380"/>
      <c r="D25" s="380"/>
      <c r="E25" s="380"/>
      <c r="F25" s="380"/>
      <c r="G25" s="380"/>
      <c r="H25" s="380"/>
      <c r="I25" s="380"/>
      <c r="J25" s="380"/>
      <c r="K25" s="380"/>
      <c r="L25" s="380"/>
      <c r="M25" s="380"/>
      <c r="N25" s="380"/>
      <c r="O25" s="271"/>
      <c r="P25" s="40"/>
      <c r="Q25" s="40"/>
    </row>
    <row r="26" spans="1:17" x14ac:dyDescent="0.25">
      <c r="A26" s="271"/>
      <c r="B26" s="380"/>
      <c r="C26" s="380"/>
      <c r="D26" s="380"/>
      <c r="E26" s="380"/>
      <c r="F26" s="380"/>
      <c r="G26" s="380"/>
      <c r="H26" s="380"/>
      <c r="I26" s="380"/>
      <c r="J26" s="380"/>
      <c r="K26" s="380"/>
      <c r="L26" s="380"/>
      <c r="M26" s="380"/>
      <c r="N26" s="380"/>
      <c r="O26" s="271"/>
      <c r="P26" s="40"/>
      <c r="Q26" s="40"/>
    </row>
    <row r="27" spans="1:17" x14ac:dyDescent="0.25">
      <c r="A27" s="271"/>
      <c r="B27" s="380"/>
      <c r="C27" s="380"/>
      <c r="D27" s="380"/>
      <c r="E27" s="380"/>
      <c r="F27" s="380"/>
      <c r="G27" s="380"/>
      <c r="H27" s="380"/>
      <c r="I27" s="380"/>
      <c r="J27" s="380"/>
      <c r="K27" s="380"/>
      <c r="L27" s="380"/>
      <c r="M27" s="380"/>
      <c r="N27" s="380"/>
      <c r="O27" s="271"/>
      <c r="P27" s="40"/>
      <c r="Q27" s="40"/>
    </row>
    <row r="28" spans="1:17" x14ac:dyDescent="0.25">
      <c r="A28" s="271"/>
      <c r="B28" s="380"/>
      <c r="C28" s="380"/>
      <c r="D28" s="380"/>
      <c r="E28" s="380"/>
      <c r="F28" s="380"/>
      <c r="G28" s="380"/>
      <c r="H28" s="380"/>
      <c r="I28" s="380"/>
      <c r="J28" s="380"/>
      <c r="K28" s="380"/>
      <c r="L28" s="380"/>
      <c r="M28" s="380"/>
      <c r="N28" s="380"/>
      <c r="O28" s="271"/>
      <c r="P28" s="271"/>
      <c r="Q28" s="271"/>
    </row>
  </sheetData>
  <mergeCells count="77">
    <mergeCell ref="F18:G18"/>
    <mergeCell ref="H18:J18"/>
    <mergeCell ref="A14:N14"/>
    <mergeCell ref="A15:N15"/>
    <mergeCell ref="A2:N2"/>
    <mergeCell ref="B3:G3"/>
    <mergeCell ref="I3:N3"/>
    <mergeCell ref="B4:C4"/>
    <mergeCell ref="D4:E4"/>
    <mergeCell ref="F4:G4"/>
    <mergeCell ref="I4:J4"/>
    <mergeCell ref="K4:L4"/>
    <mergeCell ref="M4:N4"/>
    <mergeCell ref="K18:L18"/>
    <mergeCell ref="M18:N18"/>
    <mergeCell ref="B18:C18"/>
    <mergeCell ref="F19:G19"/>
    <mergeCell ref="H19:J19"/>
    <mergeCell ref="K19:L19"/>
    <mergeCell ref="M19:N19"/>
    <mergeCell ref="B20:C20"/>
    <mergeCell ref="D20:E20"/>
    <mergeCell ref="F20:G20"/>
    <mergeCell ref="H20:J20"/>
    <mergeCell ref="K20:L20"/>
    <mergeCell ref="D18:E18"/>
    <mergeCell ref="M22:N22"/>
    <mergeCell ref="B21:C21"/>
    <mergeCell ref="D21:E21"/>
    <mergeCell ref="F21:G21"/>
    <mergeCell ref="H21:J21"/>
    <mergeCell ref="K21:L21"/>
    <mergeCell ref="M21:N21"/>
    <mergeCell ref="B22:C22"/>
    <mergeCell ref="D22:E22"/>
    <mergeCell ref="F22:G22"/>
    <mergeCell ref="H22:J22"/>
    <mergeCell ref="K22:L22"/>
    <mergeCell ref="M20:N20"/>
    <mergeCell ref="B19:C19"/>
    <mergeCell ref="D19:E19"/>
    <mergeCell ref="M24:N24"/>
    <mergeCell ref="B23:C23"/>
    <mergeCell ref="D23:E23"/>
    <mergeCell ref="F23:G23"/>
    <mergeCell ref="H23:J23"/>
    <mergeCell ref="K23:L23"/>
    <mergeCell ref="M23:N23"/>
    <mergeCell ref="B24:C24"/>
    <mergeCell ref="D24:E24"/>
    <mergeCell ref="F24:G24"/>
    <mergeCell ref="H24:J24"/>
    <mergeCell ref="K24:L24"/>
    <mergeCell ref="M26:N26"/>
    <mergeCell ref="B25:C25"/>
    <mergeCell ref="D25:E25"/>
    <mergeCell ref="F25:G25"/>
    <mergeCell ref="H25:J25"/>
    <mergeCell ref="K25:L25"/>
    <mergeCell ref="M25:N25"/>
    <mergeCell ref="B26:C26"/>
    <mergeCell ref="D26:E26"/>
    <mergeCell ref="F26:G26"/>
    <mergeCell ref="H26:J26"/>
    <mergeCell ref="K26:L26"/>
    <mergeCell ref="M28:N28"/>
    <mergeCell ref="B27:C27"/>
    <mergeCell ref="D27:E27"/>
    <mergeCell ref="F27:G27"/>
    <mergeCell ref="H27:J27"/>
    <mergeCell ref="K27:L27"/>
    <mergeCell ref="M27:N27"/>
    <mergeCell ref="B28:C28"/>
    <mergeCell ref="D28:E28"/>
    <mergeCell ref="F28:G28"/>
    <mergeCell ref="H28:J28"/>
    <mergeCell ref="K28:L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zoomScale="90" zoomScaleNormal="90" workbookViewId="0">
      <selection activeCell="A34" sqref="A34:G34"/>
    </sheetView>
  </sheetViews>
  <sheetFormatPr defaultColWidth="8.5703125" defaultRowHeight="15" x14ac:dyDescent="0.25"/>
  <cols>
    <col min="1" max="1" width="30.28515625" style="29" customWidth="1"/>
    <col min="2" max="2" width="8.28515625" style="7" customWidth="1"/>
    <col min="3" max="3" width="12.7109375" style="7" bestFit="1" customWidth="1"/>
    <col min="4" max="4" width="7.7109375" style="7" customWidth="1"/>
    <col min="5" max="5" width="12.5703125" style="7" bestFit="1" customWidth="1"/>
    <col min="6" max="6" width="8.28515625" style="7" customWidth="1"/>
    <col min="7" max="7" width="12.5703125" style="7" bestFit="1" customWidth="1"/>
    <col min="8" max="8" width="8.5703125" style="136"/>
    <col min="9" max="16384" width="8.5703125" style="29"/>
  </cols>
  <sheetData>
    <row r="1" spans="1:13" ht="34.15" customHeight="1" thickBot="1" x14ac:dyDescent="0.3">
      <c r="A1" s="331" t="s">
        <v>732</v>
      </c>
      <c r="B1" s="331"/>
      <c r="C1" s="331"/>
      <c r="D1" s="331"/>
      <c r="E1" s="331"/>
      <c r="F1" s="331"/>
      <c r="G1" s="331"/>
      <c r="I1" s="47"/>
    </row>
    <row r="2" spans="1:13" ht="15.75" x14ac:dyDescent="0.25">
      <c r="A2" s="30"/>
      <c r="B2" s="334" t="s">
        <v>332</v>
      </c>
      <c r="C2" s="334"/>
      <c r="D2" s="334"/>
      <c r="E2" s="334"/>
      <c r="F2" s="334"/>
      <c r="G2" s="334"/>
    </row>
    <row r="3" spans="1:13" s="76" customFormat="1" ht="15.75" thickBot="1" x14ac:dyDescent="0.3">
      <c r="A3" s="5"/>
      <c r="B3" s="335" t="s">
        <v>8</v>
      </c>
      <c r="C3" s="335"/>
      <c r="D3" s="335" t="s">
        <v>141</v>
      </c>
      <c r="E3" s="335"/>
      <c r="F3" s="335" t="s">
        <v>142</v>
      </c>
      <c r="G3" s="335"/>
      <c r="H3" s="136"/>
    </row>
    <row r="4" spans="1:13" x14ac:dyDescent="0.25">
      <c r="A4" s="26"/>
      <c r="B4" s="98"/>
      <c r="C4" s="98"/>
      <c r="D4" s="98"/>
      <c r="E4" s="98"/>
      <c r="F4" s="98"/>
      <c r="G4" s="76"/>
    </row>
    <row r="5" spans="1:13" ht="14.65" customHeight="1" x14ac:dyDescent="0.25">
      <c r="A5" s="76" t="s">
        <v>143</v>
      </c>
      <c r="B5" s="76">
        <v>65.7</v>
      </c>
      <c r="C5" s="99" t="s">
        <v>457</v>
      </c>
      <c r="D5" s="73">
        <v>72.7</v>
      </c>
      <c r="E5" s="100" t="s">
        <v>482</v>
      </c>
      <c r="F5" s="73">
        <v>60.7</v>
      </c>
      <c r="G5" s="100" t="s">
        <v>483</v>
      </c>
      <c r="I5" s="250"/>
      <c r="J5" s="136"/>
      <c r="K5" s="136"/>
      <c r="L5" s="136"/>
      <c r="M5" s="136"/>
    </row>
    <row r="6" spans="1:13" ht="14.65" customHeight="1" x14ac:dyDescent="0.25">
      <c r="A6" s="48" t="s">
        <v>334</v>
      </c>
      <c r="B6" s="10"/>
      <c r="C6" s="101"/>
      <c r="D6" s="14"/>
      <c r="E6" s="102"/>
      <c r="F6" s="14"/>
      <c r="G6" s="102"/>
    </row>
    <row r="7" spans="1:13" ht="14.65" customHeight="1" x14ac:dyDescent="0.25">
      <c r="A7" s="8" t="s">
        <v>291</v>
      </c>
      <c r="B7" s="76">
        <v>1.1000000000000001</v>
      </c>
      <c r="C7" s="99" t="s">
        <v>458</v>
      </c>
      <c r="D7" s="73">
        <v>1</v>
      </c>
      <c r="E7" s="100" t="s">
        <v>484</v>
      </c>
      <c r="F7" s="73">
        <v>1.2</v>
      </c>
      <c r="G7" s="100" t="s">
        <v>485</v>
      </c>
      <c r="I7" s="241"/>
    </row>
    <row r="8" spans="1:13" ht="14.65" customHeight="1" x14ac:dyDescent="0.25">
      <c r="A8" s="1" t="s">
        <v>285</v>
      </c>
      <c r="B8" s="76">
        <v>26.7</v>
      </c>
      <c r="C8" s="99" t="s">
        <v>459</v>
      </c>
      <c r="D8" s="73">
        <v>23.9</v>
      </c>
      <c r="E8" s="100" t="s">
        <v>486</v>
      </c>
      <c r="F8" s="73">
        <v>29.6</v>
      </c>
      <c r="G8" s="100" t="s">
        <v>487</v>
      </c>
    </row>
    <row r="9" spans="1:13" ht="14.65" customHeight="1" x14ac:dyDescent="0.25">
      <c r="A9" s="1" t="s">
        <v>286</v>
      </c>
      <c r="B9" s="76">
        <v>108.8</v>
      </c>
      <c r="C9" s="99" t="s">
        <v>460</v>
      </c>
      <c r="D9" s="73">
        <v>109.6</v>
      </c>
      <c r="E9" s="100" t="s">
        <v>488</v>
      </c>
      <c r="F9" s="73">
        <v>108.1</v>
      </c>
      <c r="G9" s="100" t="s">
        <v>489</v>
      </c>
    </row>
    <row r="10" spans="1:13" ht="14.65" customHeight="1" x14ac:dyDescent="0.25">
      <c r="A10" s="1" t="s">
        <v>287</v>
      </c>
      <c r="B10" s="76">
        <v>270.7</v>
      </c>
      <c r="C10" s="99" t="s">
        <v>461</v>
      </c>
      <c r="D10" s="73">
        <v>288.5</v>
      </c>
      <c r="E10" s="100" t="s">
        <v>490</v>
      </c>
      <c r="F10" s="73">
        <v>254.2</v>
      </c>
      <c r="G10" s="100" t="s">
        <v>491</v>
      </c>
    </row>
    <row r="11" spans="1:13" ht="14.65" customHeight="1" x14ac:dyDescent="0.25">
      <c r="A11" s="1" t="s">
        <v>288</v>
      </c>
      <c r="B11" s="76">
        <v>409.8</v>
      </c>
      <c r="C11" s="99" t="s">
        <v>462</v>
      </c>
      <c r="D11" s="73">
        <v>477.7</v>
      </c>
      <c r="E11" s="100" t="s">
        <v>492</v>
      </c>
      <c r="F11" s="73">
        <v>354.5</v>
      </c>
      <c r="G11" s="100" t="s">
        <v>493</v>
      </c>
    </row>
    <row r="12" spans="1:13" ht="14.65" customHeight="1" x14ac:dyDescent="0.25">
      <c r="A12" s="1" t="s">
        <v>290</v>
      </c>
      <c r="B12" s="76">
        <v>334.1</v>
      </c>
      <c r="C12" s="99" t="s">
        <v>463</v>
      </c>
      <c r="D12" s="73">
        <v>483.3</v>
      </c>
      <c r="E12" s="100" t="s">
        <v>494</v>
      </c>
      <c r="F12" s="73">
        <v>255.3</v>
      </c>
      <c r="G12" s="100" t="s">
        <v>495</v>
      </c>
      <c r="I12" s="47"/>
    </row>
    <row r="13" spans="1:13" ht="14.65" customHeight="1" x14ac:dyDescent="0.25">
      <c r="A13" s="48" t="s">
        <v>711</v>
      </c>
      <c r="B13" s="10"/>
      <c r="C13" s="101"/>
      <c r="D13" s="14"/>
      <c r="E13" s="102"/>
      <c r="F13" s="14"/>
      <c r="G13" s="102"/>
    </row>
    <row r="14" spans="1:13" ht="14.65" customHeight="1" x14ac:dyDescent="0.25">
      <c r="A14" s="1" t="s">
        <v>1</v>
      </c>
      <c r="B14" s="72">
        <v>27.6</v>
      </c>
      <c r="C14" s="99" t="s">
        <v>464</v>
      </c>
      <c r="D14" s="73">
        <v>26.8</v>
      </c>
      <c r="E14" s="100" t="s">
        <v>496</v>
      </c>
      <c r="F14" s="73">
        <v>28.7</v>
      </c>
      <c r="G14" s="100" t="s">
        <v>497</v>
      </c>
    </row>
    <row r="15" spans="1:13" ht="14.65" customHeight="1" x14ac:dyDescent="0.25">
      <c r="A15" s="1" t="s">
        <v>0</v>
      </c>
      <c r="B15" s="72">
        <v>11.3</v>
      </c>
      <c r="C15" s="99" t="s">
        <v>465</v>
      </c>
      <c r="D15" s="73">
        <v>15.3</v>
      </c>
      <c r="E15" s="100" t="s">
        <v>498</v>
      </c>
      <c r="F15" s="73">
        <v>7.9</v>
      </c>
      <c r="G15" s="100" t="s">
        <v>499</v>
      </c>
    </row>
    <row r="16" spans="1:13" ht="14.65" customHeight="1" x14ac:dyDescent="0.25">
      <c r="A16" s="1" t="s">
        <v>2</v>
      </c>
      <c r="B16" s="72">
        <v>0.5</v>
      </c>
      <c r="C16" s="99" t="s">
        <v>466</v>
      </c>
      <c r="D16" s="73">
        <v>0.6</v>
      </c>
      <c r="E16" s="100" t="s">
        <v>500</v>
      </c>
      <c r="F16" s="73">
        <v>0.4</v>
      </c>
      <c r="G16" s="100" t="s">
        <v>501</v>
      </c>
    </row>
    <row r="17" spans="1:8" ht="14.65" customHeight="1" x14ac:dyDescent="0.25">
      <c r="A17" s="1" t="s">
        <v>293</v>
      </c>
      <c r="B17" s="72">
        <v>11.2</v>
      </c>
      <c r="C17" s="99" t="s">
        <v>467</v>
      </c>
      <c r="D17" s="73">
        <v>12.8</v>
      </c>
      <c r="E17" s="100" t="s">
        <v>502</v>
      </c>
      <c r="F17" s="73">
        <v>10.199999999999999</v>
      </c>
      <c r="G17" s="100" t="s">
        <v>503</v>
      </c>
    </row>
    <row r="18" spans="1:8" ht="14.65" customHeight="1" x14ac:dyDescent="0.25">
      <c r="A18" s="1" t="s">
        <v>294</v>
      </c>
      <c r="B18" s="72">
        <v>6.9</v>
      </c>
      <c r="C18" s="99" t="s">
        <v>468</v>
      </c>
      <c r="D18" s="73">
        <v>7.3</v>
      </c>
      <c r="E18" s="100" t="s">
        <v>504</v>
      </c>
      <c r="F18" s="73">
        <v>6.6</v>
      </c>
      <c r="G18" s="100" t="s">
        <v>505</v>
      </c>
    </row>
    <row r="19" spans="1:8" ht="14.65" customHeight="1" x14ac:dyDescent="0.25">
      <c r="A19" s="1" t="s">
        <v>3</v>
      </c>
      <c r="B19" s="72">
        <v>8.1</v>
      </c>
      <c r="C19" s="99" t="s">
        <v>469</v>
      </c>
      <c r="D19" s="73">
        <v>9.9</v>
      </c>
      <c r="E19" s="100" t="s">
        <v>506</v>
      </c>
      <c r="F19" s="73">
        <v>6.9</v>
      </c>
      <c r="G19" s="100" t="s">
        <v>507</v>
      </c>
    </row>
    <row r="20" spans="1:8" ht="14.65" customHeight="1" x14ac:dyDescent="0.25">
      <c r="A20" s="48" t="s">
        <v>333</v>
      </c>
      <c r="B20" s="10"/>
      <c r="C20" s="101"/>
      <c r="D20" s="14"/>
      <c r="E20" s="102"/>
      <c r="F20" s="14"/>
      <c r="G20" s="102"/>
    </row>
    <row r="21" spans="1:8" ht="14.65" customHeight="1" x14ac:dyDescent="0.25">
      <c r="A21" s="9" t="s">
        <v>21</v>
      </c>
      <c r="B21" s="103">
        <v>168</v>
      </c>
      <c r="C21" s="99" t="s">
        <v>470</v>
      </c>
      <c r="D21" s="73">
        <v>161.69999999999999</v>
      </c>
      <c r="E21" s="100" t="s">
        <v>508</v>
      </c>
      <c r="F21" s="73">
        <v>174.3</v>
      </c>
      <c r="G21" s="100" t="s">
        <v>509</v>
      </c>
    </row>
    <row r="22" spans="1:8" ht="14.65" customHeight="1" x14ac:dyDescent="0.25">
      <c r="A22" s="9" t="s">
        <v>22</v>
      </c>
      <c r="B22" s="103">
        <v>95.5</v>
      </c>
      <c r="C22" s="99" t="s">
        <v>471</v>
      </c>
      <c r="D22" s="73">
        <v>103.4</v>
      </c>
      <c r="E22" s="100" t="s">
        <v>510</v>
      </c>
      <c r="F22" s="73">
        <v>88.1</v>
      </c>
      <c r="G22" s="100" t="s">
        <v>511</v>
      </c>
    </row>
    <row r="23" spans="1:8" ht="14.65" customHeight="1" x14ac:dyDescent="0.25">
      <c r="A23" s="9" t="s">
        <v>23</v>
      </c>
      <c r="B23" s="103">
        <v>67.8</v>
      </c>
      <c r="C23" s="99" t="s">
        <v>472</v>
      </c>
      <c r="D23" s="73">
        <v>78</v>
      </c>
      <c r="E23" s="100" t="s">
        <v>512</v>
      </c>
      <c r="F23" s="73">
        <v>56.9</v>
      </c>
      <c r="G23" s="100" t="s">
        <v>513</v>
      </c>
    </row>
    <row r="24" spans="1:8" ht="14.65" customHeight="1" x14ac:dyDescent="0.25">
      <c r="A24" s="1" t="s">
        <v>24</v>
      </c>
      <c r="B24" s="103">
        <v>59.9</v>
      </c>
      <c r="C24" s="99" t="s">
        <v>473</v>
      </c>
      <c r="D24" s="73">
        <v>63.6</v>
      </c>
      <c r="E24" s="100" t="s">
        <v>514</v>
      </c>
      <c r="F24" s="73">
        <v>57.4</v>
      </c>
      <c r="G24" s="100" t="s">
        <v>515</v>
      </c>
    </row>
    <row r="25" spans="1:8" ht="14.65" customHeight="1" x14ac:dyDescent="0.25">
      <c r="A25" s="1" t="s">
        <v>25</v>
      </c>
      <c r="B25" s="103">
        <v>63.6</v>
      </c>
      <c r="C25" s="99" t="s">
        <v>474</v>
      </c>
      <c r="D25" s="73">
        <v>68.7</v>
      </c>
      <c r="E25" s="100" t="s">
        <v>516</v>
      </c>
      <c r="F25" s="73">
        <v>60</v>
      </c>
      <c r="G25" s="100" t="s">
        <v>517</v>
      </c>
    </row>
    <row r="26" spans="1:8" ht="14.65" customHeight="1" x14ac:dyDescent="0.25">
      <c r="A26" s="1" t="s">
        <v>26</v>
      </c>
      <c r="B26" s="103">
        <v>67.5</v>
      </c>
      <c r="C26" s="99" t="s">
        <v>475</v>
      </c>
      <c r="D26" s="73">
        <v>73.099999999999994</v>
      </c>
      <c r="E26" s="100" t="s">
        <v>518</v>
      </c>
      <c r="F26" s="73">
        <v>63.6</v>
      </c>
      <c r="G26" s="100" t="s">
        <v>519</v>
      </c>
    </row>
    <row r="27" spans="1:8" ht="14.65" customHeight="1" x14ac:dyDescent="0.25">
      <c r="A27" s="1" t="s">
        <v>27</v>
      </c>
      <c r="B27" s="103">
        <v>69</v>
      </c>
      <c r="C27" s="99" t="s">
        <v>476</v>
      </c>
      <c r="D27" s="73">
        <v>73.2</v>
      </c>
      <c r="E27" s="100" t="s">
        <v>520</v>
      </c>
      <c r="F27" s="73">
        <v>66.599999999999994</v>
      </c>
      <c r="G27" s="100" t="s">
        <v>521</v>
      </c>
    </row>
    <row r="28" spans="1:8" ht="14.65" customHeight="1" x14ac:dyDescent="0.25">
      <c r="A28" s="1" t="s">
        <v>28</v>
      </c>
      <c r="B28" s="103">
        <v>64.8</v>
      </c>
      <c r="C28" s="99" t="s">
        <v>477</v>
      </c>
      <c r="D28" s="73">
        <v>72.5</v>
      </c>
      <c r="E28" s="100" t="s">
        <v>522</v>
      </c>
      <c r="F28" s="73">
        <v>59.3</v>
      </c>
      <c r="G28" s="100" t="s">
        <v>523</v>
      </c>
    </row>
    <row r="29" spans="1:8" ht="14.65" customHeight="1" x14ac:dyDescent="0.25">
      <c r="A29" s="1" t="s">
        <v>29</v>
      </c>
      <c r="B29" s="103">
        <v>82.7</v>
      </c>
      <c r="C29" s="99" t="s">
        <v>478</v>
      </c>
      <c r="D29" s="73">
        <v>99.5</v>
      </c>
      <c r="E29" s="100" t="s">
        <v>524</v>
      </c>
      <c r="F29" s="73">
        <v>70.599999999999994</v>
      </c>
      <c r="G29" s="100" t="s">
        <v>525</v>
      </c>
    </row>
    <row r="30" spans="1:8" x14ac:dyDescent="0.25">
      <c r="A30" s="76" t="s">
        <v>30</v>
      </c>
      <c r="B30" s="103">
        <v>84.2</v>
      </c>
      <c r="C30" s="99" t="s">
        <v>479</v>
      </c>
      <c r="D30" s="73">
        <v>95.4</v>
      </c>
      <c r="E30" s="100" t="s">
        <v>526</v>
      </c>
      <c r="F30" s="73">
        <v>76.400000000000006</v>
      </c>
      <c r="G30" s="100" t="s">
        <v>527</v>
      </c>
    </row>
    <row r="31" spans="1:8" ht="14.65" customHeight="1" x14ac:dyDescent="0.25">
      <c r="A31" s="76" t="s">
        <v>31</v>
      </c>
      <c r="B31" s="103">
        <v>78</v>
      </c>
      <c r="C31" s="99" t="s">
        <v>480</v>
      </c>
      <c r="D31" s="73">
        <v>87</v>
      </c>
      <c r="E31" s="100" t="s">
        <v>528</v>
      </c>
      <c r="F31" s="73">
        <v>72</v>
      </c>
      <c r="G31" s="100" t="s">
        <v>529</v>
      </c>
    </row>
    <row r="32" spans="1:8" s="76" customFormat="1" ht="14.65" customHeight="1" thickBot="1" x14ac:dyDescent="0.3">
      <c r="A32" s="104" t="s">
        <v>32</v>
      </c>
      <c r="B32" s="105">
        <v>75.099999999999994</v>
      </c>
      <c r="C32" s="106" t="s">
        <v>481</v>
      </c>
      <c r="D32" s="107">
        <v>90.3</v>
      </c>
      <c r="E32" s="108" t="s">
        <v>530</v>
      </c>
      <c r="F32" s="107">
        <v>62.5</v>
      </c>
      <c r="G32" s="108" t="s">
        <v>531</v>
      </c>
      <c r="H32" s="136"/>
    </row>
    <row r="33" spans="1:9" s="121" customFormat="1" x14ac:dyDescent="0.25">
      <c r="A33" s="336" t="s">
        <v>302</v>
      </c>
      <c r="B33" s="336"/>
      <c r="C33" s="336"/>
      <c r="D33" s="336"/>
      <c r="E33" s="336"/>
      <c r="F33" s="336"/>
      <c r="G33" s="336"/>
      <c r="H33" s="136"/>
    </row>
    <row r="34" spans="1:9" ht="58.15" customHeight="1" x14ac:dyDescent="0.25">
      <c r="A34" s="332" t="s">
        <v>805</v>
      </c>
      <c r="B34" s="332"/>
      <c r="C34" s="332"/>
      <c r="D34" s="332"/>
      <c r="E34" s="332"/>
      <c r="F34" s="332"/>
      <c r="G34" s="332"/>
      <c r="I34" s="241"/>
    </row>
    <row r="35" spans="1:9" x14ac:dyDescent="0.25">
      <c r="A35" s="337" t="s">
        <v>216</v>
      </c>
      <c r="B35" s="337"/>
      <c r="C35" s="337"/>
      <c r="D35" s="337"/>
      <c r="E35" s="337"/>
      <c r="F35" s="337"/>
      <c r="G35" s="337"/>
    </row>
    <row r="36" spans="1:9" x14ac:dyDescent="0.25">
      <c r="A36" s="333" t="s">
        <v>258</v>
      </c>
      <c r="B36" s="333"/>
      <c r="C36" s="333"/>
      <c r="D36" s="333"/>
      <c r="E36" s="333"/>
      <c r="F36" s="333"/>
      <c r="G36" s="333"/>
    </row>
    <row r="37" spans="1:9" x14ac:dyDescent="0.25">
      <c r="A37" s="47"/>
    </row>
  </sheetData>
  <customSheetViews>
    <customSheetView guid="{C4A283EE-C4B0-4E29-8C19-4963E37D90B7}">
      <selection activeCell="L16" sqref="L16"/>
      <pageMargins left="0.7" right="0.7" top="0.75" bottom="0.75" header="0.3" footer="0.3"/>
      <pageSetup orientation="portrait" horizontalDpi="1200" verticalDpi="1200" r:id="rId1"/>
    </customSheetView>
    <customSheetView guid="{4065E717-11DE-4CCC-99D1-B3BA920E3F92}">
      <selection activeCell="I34" sqref="I34"/>
      <pageMargins left="0.7" right="0.7" top="0.75" bottom="0.75" header="0.3" footer="0.3"/>
      <pageSetup orientation="portrait" horizontalDpi="1200" verticalDpi="1200" r:id="rId2"/>
    </customSheetView>
    <customSheetView guid="{B848C897-026E-44C8-A434-4C9BC47821B0}">
      <selection activeCell="I34" sqref="I34"/>
      <pageMargins left="0.7" right="0.7" top="0.75" bottom="0.75" header="0.3" footer="0.3"/>
      <pageSetup orientation="portrait" horizontalDpi="1200" verticalDpi="1200" r:id="rId3"/>
    </customSheetView>
  </customSheetViews>
  <mergeCells count="9">
    <mergeCell ref="A1:G1"/>
    <mergeCell ref="A34:G34"/>
    <mergeCell ref="A36:G36"/>
    <mergeCell ref="B2:G2"/>
    <mergeCell ref="B3:C3"/>
    <mergeCell ref="D3:E3"/>
    <mergeCell ref="F3:G3"/>
    <mergeCell ref="A33:G33"/>
    <mergeCell ref="A35:G35"/>
  </mergeCells>
  <pageMargins left="0.7" right="0.7" top="0.75" bottom="0.75" header="0.3" footer="0.3"/>
  <pageSetup orientation="portrait" horizontalDpi="1200" verticalDpi="1200"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44"/>
  <sheetViews>
    <sheetView topLeftCell="A31" zoomScale="98" zoomScaleNormal="98" workbookViewId="0">
      <selection activeCell="Y20" sqref="Y20"/>
    </sheetView>
  </sheetViews>
  <sheetFormatPr defaultRowHeight="15" x14ac:dyDescent="0.25"/>
  <cols>
    <col min="1" max="1" width="12.5703125" customWidth="1"/>
    <col min="2" max="6" width="4.85546875" customWidth="1"/>
    <col min="7" max="7" width="2.42578125" customWidth="1"/>
    <col min="8" max="12" width="4.85546875" style="44" customWidth="1"/>
    <col min="13" max="13" width="2.7109375" style="44" customWidth="1"/>
    <col min="14" max="18" width="4.85546875" customWidth="1"/>
    <col min="19" max="19" width="2.7109375" style="44" customWidth="1"/>
    <col min="20" max="24" width="5" style="44" customWidth="1"/>
    <col min="25" max="25" width="2.7109375" style="44" customWidth="1"/>
    <col min="26" max="30" width="4.85546875" style="44" customWidth="1"/>
    <col min="31" max="31" width="2.7109375" style="44" customWidth="1"/>
    <col min="32" max="36" width="4.85546875" style="44" customWidth="1"/>
    <col min="37" max="39" width="4.85546875" customWidth="1"/>
  </cols>
  <sheetData>
    <row r="1" spans="1:39" x14ac:dyDescent="0.25">
      <c r="A1" s="29"/>
      <c r="B1" s="172"/>
      <c r="C1" s="172"/>
      <c r="D1" s="172"/>
      <c r="E1" s="172"/>
      <c r="F1" s="172"/>
      <c r="G1" s="172"/>
      <c r="H1" s="60"/>
      <c r="I1" s="60"/>
      <c r="J1" s="60"/>
      <c r="K1" s="60"/>
      <c r="L1" s="60"/>
      <c r="M1" s="60"/>
    </row>
    <row r="2" spans="1:39" s="29" customFormat="1" ht="15.75" x14ac:dyDescent="0.25">
      <c r="A2" s="46" t="s">
        <v>714</v>
      </c>
      <c r="B2" s="2"/>
      <c r="C2" s="2"/>
      <c r="D2" s="2"/>
      <c r="E2" s="2"/>
      <c r="F2" s="2"/>
      <c r="G2" s="2"/>
      <c r="H2" s="60"/>
      <c r="I2" s="60"/>
      <c r="J2" s="60"/>
      <c r="K2" s="60"/>
      <c r="L2" s="60"/>
      <c r="M2" s="60"/>
      <c r="S2" s="44"/>
      <c r="T2" s="44"/>
      <c r="U2" s="44"/>
      <c r="V2" s="44"/>
      <c r="W2" s="44"/>
      <c r="X2" s="44"/>
      <c r="Y2" s="44"/>
      <c r="Z2" s="44"/>
      <c r="AA2" s="44"/>
      <c r="AB2" s="44"/>
      <c r="AC2" s="44"/>
      <c r="AD2" s="44"/>
      <c r="AE2" s="44"/>
      <c r="AF2" s="44"/>
      <c r="AG2" s="44"/>
      <c r="AH2" s="44"/>
      <c r="AI2" s="44"/>
      <c r="AJ2" s="44"/>
    </row>
    <row r="3" spans="1:39" x14ac:dyDescent="0.25">
      <c r="V3" s="59"/>
    </row>
    <row r="6" spans="1:39" x14ac:dyDescent="0.25">
      <c r="P6" s="60"/>
      <c r="Q6" s="60"/>
      <c r="R6" s="60"/>
      <c r="S6" s="60"/>
      <c r="T6" s="60"/>
      <c r="U6" s="60"/>
      <c r="V6" s="60"/>
      <c r="W6" s="60"/>
      <c r="X6" s="60"/>
      <c r="Y6" s="60"/>
      <c r="Z6" s="60"/>
      <c r="AA6" s="60"/>
      <c r="AB6" s="60"/>
      <c r="AC6" s="60"/>
      <c r="AD6" s="60"/>
      <c r="AE6" s="60"/>
      <c r="AF6" s="60"/>
      <c r="AG6" s="60"/>
      <c r="AH6" s="60"/>
      <c r="AI6" s="60"/>
      <c r="AJ6" s="60"/>
      <c r="AK6" s="60"/>
      <c r="AL6" s="60"/>
      <c r="AM6" s="60"/>
    </row>
    <row r="7" spans="1:39" x14ac:dyDescent="0.25">
      <c r="O7" s="44"/>
      <c r="P7" s="60"/>
      <c r="Q7" s="60"/>
      <c r="R7" s="60"/>
      <c r="S7" s="60"/>
      <c r="T7" s="60"/>
      <c r="U7" s="60"/>
      <c r="V7" s="60"/>
      <c r="W7" s="60"/>
      <c r="X7" s="60"/>
      <c r="Y7" s="60"/>
      <c r="Z7" s="60"/>
      <c r="AA7" s="60"/>
      <c r="AB7" s="60"/>
      <c r="AC7" s="60"/>
      <c r="AD7" s="60"/>
      <c r="AE7" s="60"/>
      <c r="AF7" s="60"/>
      <c r="AG7" s="60"/>
      <c r="AH7" s="60"/>
      <c r="AI7" s="60"/>
      <c r="AJ7" s="60"/>
      <c r="AK7" s="60"/>
      <c r="AL7" s="60"/>
      <c r="AM7" s="60"/>
    </row>
    <row r="8" spans="1:39" x14ac:dyDescent="0.25">
      <c r="G8" s="2"/>
      <c r="H8" s="60"/>
      <c r="I8" s="60"/>
      <c r="J8" s="60"/>
      <c r="K8" s="60"/>
      <c r="L8" s="60"/>
      <c r="M8" s="60"/>
      <c r="O8" s="1"/>
      <c r="P8" s="61"/>
      <c r="Q8" s="60"/>
      <c r="R8" s="60"/>
      <c r="S8" s="60"/>
      <c r="T8" s="60"/>
      <c r="U8" s="60"/>
      <c r="V8" s="60"/>
      <c r="W8" s="60"/>
      <c r="X8" s="60"/>
      <c r="Y8" s="60"/>
      <c r="Z8" s="60"/>
      <c r="AA8" s="60"/>
      <c r="AB8" s="60"/>
      <c r="AC8" s="60"/>
      <c r="AD8" s="60"/>
      <c r="AE8" s="60"/>
      <c r="AF8" s="60"/>
      <c r="AG8" s="60"/>
      <c r="AH8" s="60"/>
      <c r="AI8" s="60"/>
      <c r="AJ8" s="60"/>
      <c r="AK8" s="60"/>
      <c r="AL8" s="60"/>
      <c r="AM8" s="60"/>
    </row>
    <row r="9" spans="1:39" x14ac:dyDescent="0.25">
      <c r="O9" s="1"/>
      <c r="P9" s="60"/>
      <c r="Q9" s="60"/>
      <c r="R9" s="60"/>
      <c r="S9" s="60"/>
      <c r="T9" s="60"/>
      <c r="U9" s="60"/>
      <c r="V9" s="60"/>
      <c r="W9" s="60"/>
      <c r="X9" s="60"/>
      <c r="Y9" s="60"/>
      <c r="Z9" s="60"/>
      <c r="AA9" s="60"/>
      <c r="AB9" s="60"/>
      <c r="AC9" s="60"/>
      <c r="AD9" s="60"/>
      <c r="AE9" s="60"/>
      <c r="AF9" s="60"/>
      <c r="AG9" s="60"/>
      <c r="AH9" s="60"/>
      <c r="AI9" s="60"/>
      <c r="AJ9" s="60"/>
      <c r="AK9" s="60"/>
      <c r="AL9" s="60"/>
      <c r="AM9" s="60"/>
    </row>
    <row r="10" spans="1:39" x14ac:dyDescent="0.25">
      <c r="O10" s="1"/>
      <c r="P10" s="60"/>
      <c r="Q10" s="60"/>
      <c r="R10" s="60"/>
      <c r="S10" s="60"/>
      <c r="T10" s="60"/>
      <c r="U10" s="60"/>
      <c r="V10" s="60"/>
      <c r="W10" s="60"/>
      <c r="X10" s="60"/>
      <c r="Y10" s="60"/>
      <c r="Z10" s="60"/>
      <c r="AA10" s="60"/>
      <c r="AB10" s="60"/>
      <c r="AC10" s="60"/>
      <c r="AD10" s="60"/>
      <c r="AE10" s="60"/>
      <c r="AF10" s="60"/>
      <c r="AG10" s="60"/>
      <c r="AH10" s="60"/>
      <c r="AI10" s="60"/>
      <c r="AJ10" s="60"/>
      <c r="AK10" s="60"/>
      <c r="AL10" s="60"/>
      <c r="AM10" s="60"/>
    </row>
    <row r="11" spans="1:39" x14ac:dyDescent="0.25">
      <c r="O11" s="1"/>
      <c r="P11" s="61"/>
      <c r="Q11" s="60"/>
      <c r="R11" s="60"/>
      <c r="S11" s="60"/>
      <c r="T11" s="60"/>
      <c r="U11" s="60"/>
      <c r="V11" s="60"/>
      <c r="W11" s="60"/>
      <c r="X11" s="60"/>
      <c r="Y11" s="60"/>
      <c r="Z11" s="60"/>
      <c r="AA11" s="60"/>
      <c r="AB11" s="60"/>
      <c r="AC11" s="60"/>
      <c r="AD11" s="60"/>
      <c r="AE11" s="60"/>
      <c r="AF11" s="60"/>
      <c r="AG11" s="60"/>
      <c r="AH11" s="60"/>
      <c r="AI11" s="60"/>
      <c r="AJ11" s="60"/>
      <c r="AK11" s="60"/>
      <c r="AL11" s="60"/>
      <c r="AM11" s="60"/>
    </row>
    <row r="12" spans="1:39" x14ac:dyDescent="0.25">
      <c r="O12" s="1"/>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39" x14ac:dyDescent="0.25">
      <c r="O13" s="1"/>
      <c r="P13" s="61"/>
      <c r="Q13" s="60"/>
      <c r="R13" s="60"/>
      <c r="S13" s="60"/>
      <c r="T13" s="60"/>
      <c r="U13" s="60"/>
      <c r="V13" s="60"/>
      <c r="W13" s="60"/>
      <c r="X13" s="60"/>
      <c r="Y13" s="60"/>
      <c r="Z13" s="60"/>
      <c r="AA13" s="60"/>
      <c r="AB13" s="60"/>
      <c r="AC13" s="60"/>
      <c r="AD13" s="60"/>
      <c r="AE13" s="60"/>
      <c r="AF13" s="60"/>
      <c r="AG13" s="60"/>
      <c r="AH13" s="60"/>
      <c r="AI13" s="60"/>
      <c r="AJ13" s="60"/>
      <c r="AK13" s="60"/>
      <c r="AL13" s="60"/>
      <c r="AM13" s="60"/>
    </row>
    <row r="21" spans="1:36" s="44" customFormat="1" x14ac:dyDescent="0.25"/>
    <row r="22" spans="1:36" s="44" customFormat="1" x14ac:dyDescent="0.25"/>
    <row r="23" spans="1:36" s="44" customFormat="1" x14ac:dyDescent="0.25"/>
    <row r="25" spans="1:36" s="44" customFormat="1" x14ac:dyDescent="0.25"/>
    <row r="26" spans="1:36" s="44" customFormat="1" x14ac:dyDescent="0.25">
      <c r="U26" s="282"/>
      <c r="V26" s="282"/>
      <c r="W26" s="282"/>
    </row>
    <row r="27" spans="1:36" s="44" customFormat="1" x14ac:dyDescent="0.25">
      <c r="U27" s="282"/>
      <c r="V27" s="282"/>
      <c r="W27" s="282"/>
    </row>
    <row r="28" spans="1:36" s="44" customFormat="1" x14ac:dyDescent="0.25"/>
    <row r="30" spans="1:36" s="197" customFormat="1" x14ac:dyDescent="0.25">
      <c r="B30" s="399" t="s">
        <v>10</v>
      </c>
      <c r="C30" s="399"/>
      <c r="D30" s="399"/>
      <c r="E30" s="399"/>
      <c r="F30" s="399"/>
      <c r="H30" s="399" t="s">
        <v>9</v>
      </c>
      <c r="I30" s="399"/>
      <c r="J30" s="399"/>
      <c r="K30" s="399"/>
      <c r="L30" s="399"/>
      <c r="M30" s="221"/>
      <c r="N30" s="399" t="s">
        <v>12</v>
      </c>
      <c r="O30" s="399"/>
      <c r="P30" s="399"/>
      <c r="Q30" s="399"/>
      <c r="R30" s="399"/>
      <c r="T30" s="399" t="s">
        <v>322</v>
      </c>
      <c r="U30" s="399"/>
      <c r="V30" s="399"/>
      <c r="W30" s="399"/>
      <c r="X30" s="399"/>
      <c r="Z30" s="399" t="s">
        <v>305</v>
      </c>
      <c r="AA30" s="399"/>
      <c r="AB30" s="399"/>
      <c r="AC30" s="399"/>
      <c r="AD30" s="399"/>
      <c r="AE30" s="221"/>
      <c r="AF30" s="399" t="s">
        <v>14</v>
      </c>
      <c r="AG30" s="399"/>
      <c r="AH30" s="399"/>
      <c r="AI30" s="399"/>
      <c r="AJ30" s="399"/>
    </row>
    <row r="31" spans="1:36" s="197" customFormat="1" x14ac:dyDescent="0.25">
      <c r="E31" s="197" t="s">
        <v>147</v>
      </c>
      <c r="F31" s="197" t="s">
        <v>149</v>
      </c>
      <c r="K31" s="197" t="s">
        <v>147</v>
      </c>
      <c r="L31" s="197" t="s">
        <v>149</v>
      </c>
      <c r="Q31" s="197" t="s">
        <v>147</v>
      </c>
      <c r="R31" s="197" t="s">
        <v>149</v>
      </c>
      <c r="W31" s="197" t="s">
        <v>147</v>
      </c>
      <c r="X31" s="197" t="s">
        <v>149</v>
      </c>
      <c r="AC31" s="197" t="s">
        <v>147</v>
      </c>
      <c r="AD31" s="197" t="s">
        <v>149</v>
      </c>
      <c r="AI31" s="197" t="s">
        <v>147</v>
      </c>
      <c r="AJ31" s="197" t="s">
        <v>149</v>
      </c>
    </row>
    <row r="32" spans="1:36" s="197" customFormat="1" x14ac:dyDescent="0.25">
      <c r="A32" s="222" t="s">
        <v>51</v>
      </c>
      <c r="B32" s="223" t="s">
        <v>46</v>
      </c>
      <c r="C32" s="223" t="s">
        <v>145</v>
      </c>
      <c r="D32" s="223" t="s">
        <v>146</v>
      </c>
      <c r="E32" s="222" t="s">
        <v>148</v>
      </c>
      <c r="F32" s="222" t="s">
        <v>148</v>
      </c>
      <c r="H32" s="223" t="s">
        <v>46</v>
      </c>
      <c r="I32" s="223" t="s">
        <v>145</v>
      </c>
      <c r="J32" s="223" t="s">
        <v>146</v>
      </c>
      <c r="K32" s="222" t="s">
        <v>148</v>
      </c>
      <c r="L32" s="222" t="s">
        <v>148</v>
      </c>
      <c r="N32" s="223" t="s">
        <v>46</v>
      </c>
      <c r="O32" s="223" t="s">
        <v>145</v>
      </c>
      <c r="P32" s="223" t="s">
        <v>146</v>
      </c>
      <c r="Q32" s="222" t="s">
        <v>148</v>
      </c>
      <c r="R32" s="222" t="s">
        <v>148</v>
      </c>
      <c r="T32" s="223" t="s">
        <v>46</v>
      </c>
      <c r="U32" s="223" t="s">
        <v>145</v>
      </c>
      <c r="V32" s="223" t="s">
        <v>146</v>
      </c>
      <c r="W32" s="222" t="s">
        <v>148</v>
      </c>
      <c r="X32" s="222" t="s">
        <v>148</v>
      </c>
      <c r="Z32" s="223" t="s">
        <v>46</v>
      </c>
      <c r="AA32" s="223" t="s">
        <v>145</v>
      </c>
      <c r="AB32" s="223" t="s">
        <v>146</v>
      </c>
      <c r="AC32" s="222" t="s">
        <v>148</v>
      </c>
      <c r="AD32" s="222" t="s">
        <v>148</v>
      </c>
      <c r="AF32" s="223" t="s">
        <v>46</v>
      </c>
      <c r="AG32" s="223" t="s">
        <v>145</v>
      </c>
      <c r="AH32" s="223" t="s">
        <v>146</v>
      </c>
      <c r="AI32" s="222" t="s">
        <v>148</v>
      </c>
      <c r="AJ32" s="222" t="s">
        <v>148</v>
      </c>
    </row>
    <row r="33" spans="1:36" s="197" customFormat="1" x14ac:dyDescent="0.25">
      <c r="A33" s="208" t="s">
        <v>283</v>
      </c>
      <c r="B33" s="224">
        <v>25.2</v>
      </c>
      <c r="C33" s="224">
        <v>20</v>
      </c>
      <c r="D33" s="224">
        <v>30.8</v>
      </c>
      <c r="E33" s="224">
        <f>B33-C33</f>
        <v>5.1999999999999993</v>
      </c>
      <c r="F33" s="224">
        <f>D33-B33</f>
        <v>5.6000000000000014</v>
      </c>
      <c r="H33" s="224">
        <v>19.5</v>
      </c>
      <c r="I33" s="224">
        <v>8.6999999999999993</v>
      </c>
      <c r="J33" s="224">
        <v>33.5</v>
      </c>
      <c r="K33" s="224">
        <f t="shared" ref="K33:K38" si="0">H33-I33</f>
        <v>10.8</v>
      </c>
      <c r="L33" s="224">
        <f t="shared" ref="L33:L38" si="1">J33-H33</f>
        <v>14</v>
      </c>
      <c r="N33" s="224">
        <v>23.3</v>
      </c>
      <c r="O33" s="224">
        <v>3.4</v>
      </c>
      <c r="P33" s="224">
        <v>53.4</v>
      </c>
      <c r="Q33" s="224">
        <f t="shared" ref="Q33" si="2">N33-O33</f>
        <v>19.900000000000002</v>
      </c>
      <c r="R33" s="224">
        <f t="shared" ref="R33" si="3">P33-N33</f>
        <v>30.099999999999998</v>
      </c>
      <c r="T33" s="224">
        <v>59.5</v>
      </c>
      <c r="U33" s="224">
        <v>51.7</v>
      </c>
      <c r="V33" s="224">
        <v>66.5</v>
      </c>
      <c r="W33" s="224">
        <f t="shared" ref="W33:W38" si="4">T33-U33</f>
        <v>7.7999999999999972</v>
      </c>
      <c r="X33" s="224">
        <f t="shared" ref="X33:X38" si="5">V33-T33</f>
        <v>7</v>
      </c>
      <c r="Z33" s="224">
        <v>8.5</v>
      </c>
      <c r="AA33" s="224">
        <v>2.6</v>
      </c>
      <c r="AB33" s="224">
        <v>18.8</v>
      </c>
      <c r="AC33" s="224">
        <f t="shared" ref="AC33:AC38" si="6">Z33-AA33</f>
        <v>5.9</v>
      </c>
      <c r="AD33" s="224">
        <f t="shared" ref="AD33:AD38" si="7">AB33-Z33</f>
        <v>10.3</v>
      </c>
      <c r="AF33" s="224">
        <v>22.6</v>
      </c>
      <c r="AG33" s="224">
        <v>7.2</v>
      </c>
      <c r="AH33" s="224">
        <v>43.3</v>
      </c>
      <c r="AI33" s="224">
        <f t="shared" ref="AI33:AI38" si="8">AF33-AG33</f>
        <v>15.400000000000002</v>
      </c>
      <c r="AJ33" s="224">
        <f t="shared" ref="AJ33:AJ38" si="9">AH33-AF33</f>
        <v>20.699999999999996</v>
      </c>
    </row>
    <row r="34" spans="1:36" s="197" customFormat="1" x14ac:dyDescent="0.25">
      <c r="A34" s="208" t="s">
        <v>263</v>
      </c>
      <c r="B34" s="224">
        <v>29</v>
      </c>
      <c r="C34" s="224">
        <v>26.9</v>
      </c>
      <c r="D34" s="224">
        <v>31.2</v>
      </c>
      <c r="E34" s="224">
        <f t="shared" ref="E34:E38" si="10">B34-C34</f>
        <v>2.1000000000000014</v>
      </c>
      <c r="F34" s="224">
        <f t="shared" ref="F34:F38" si="11">D34-B34</f>
        <v>2.1999999999999993</v>
      </c>
      <c r="H34" s="224">
        <v>20.8</v>
      </c>
      <c r="I34" s="224">
        <v>16.899999999999999</v>
      </c>
      <c r="J34" s="224">
        <v>24.9</v>
      </c>
      <c r="K34" s="224">
        <f t="shared" si="0"/>
        <v>3.9000000000000021</v>
      </c>
      <c r="L34" s="224">
        <f t="shared" si="1"/>
        <v>4.0999999999999979</v>
      </c>
      <c r="N34" s="224">
        <v>22.6</v>
      </c>
      <c r="O34" s="224">
        <v>11.6</v>
      </c>
      <c r="P34" s="224">
        <v>35.700000000000003</v>
      </c>
      <c r="Q34" s="224">
        <f t="shared" ref="Q34:Q38" si="12">N34-O34</f>
        <v>11.000000000000002</v>
      </c>
      <c r="R34" s="224">
        <f t="shared" ref="R34:R38" si="13">P34-N34</f>
        <v>13.100000000000001</v>
      </c>
      <c r="T34" s="224">
        <v>24.9</v>
      </c>
      <c r="U34" s="224">
        <v>21.8</v>
      </c>
      <c r="V34" s="224">
        <v>28.2</v>
      </c>
      <c r="W34" s="224">
        <f t="shared" si="4"/>
        <v>3.0999999999999979</v>
      </c>
      <c r="X34" s="224">
        <f t="shared" si="5"/>
        <v>3.3000000000000007</v>
      </c>
      <c r="Z34" s="224">
        <v>7.9</v>
      </c>
      <c r="AA34" s="224">
        <v>5.9</v>
      </c>
      <c r="AB34" s="224">
        <v>10.4</v>
      </c>
      <c r="AC34" s="224">
        <f t="shared" si="6"/>
        <v>2</v>
      </c>
      <c r="AD34" s="224">
        <f t="shared" si="7"/>
        <v>2.5</v>
      </c>
      <c r="AF34" s="224">
        <v>18.399999999999999</v>
      </c>
      <c r="AG34" s="224">
        <v>12.5</v>
      </c>
      <c r="AH34" s="224">
        <v>25.2</v>
      </c>
      <c r="AI34" s="224">
        <f t="shared" si="8"/>
        <v>5.8999999999999986</v>
      </c>
      <c r="AJ34" s="224">
        <f t="shared" si="9"/>
        <v>6.8000000000000007</v>
      </c>
    </row>
    <row r="35" spans="1:36" s="197" customFormat="1" x14ac:dyDescent="0.25">
      <c r="A35" s="208" t="s">
        <v>264</v>
      </c>
      <c r="B35" s="224">
        <v>28.9</v>
      </c>
      <c r="C35" s="224">
        <v>27.6</v>
      </c>
      <c r="D35" s="224">
        <v>30.2</v>
      </c>
      <c r="E35" s="224">
        <f t="shared" si="10"/>
        <v>1.2999999999999972</v>
      </c>
      <c r="F35" s="224">
        <f t="shared" si="11"/>
        <v>1.3000000000000007</v>
      </c>
      <c r="H35" s="224">
        <v>25.8</v>
      </c>
      <c r="I35" s="224">
        <v>23.6</v>
      </c>
      <c r="J35" s="224">
        <v>28</v>
      </c>
      <c r="K35" s="224">
        <f t="shared" si="0"/>
        <v>2.1999999999999993</v>
      </c>
      <c r="L35" s="224">
        <f t="shared" si="1"/>
        <v>2.1999999999999993</v>
      </c>
      <c r="N35" s="224">
        <v>19.8</v>
      </c>
      <c r="O35" s="224">
        <v>13.8</v>
      </c>
      <c r="P35" s="224">
        <v>26.6</v>
      </c>
      <c r="Q35" s="224">
        <f t="shared" si="12"/>
        <v>6</v>
      </c>
      <c r="R35" s="224">
        <f t="shared" si="13"/>
        <v>6.8000000000000007</v>
      </c>
      <c r="T35" s="224">
        <v>16.399999999999999</v>
      </c>
      <c r="U35" s="224">
        <v>14.9</v>
      </c>
      <c r="V35" s="224">
        <v>18.100000000000001</v>
      </c>
      <c r="W35" s="224">
        <f t="shared" si="4"/>
        <v>1.4999999999999982</v>
      </c>
      <c r="X35" s="224">
        <f t="shared" si="5"/>
        <v>1.7000000000000028</v>
      </c>
      <c r="Z35" s="224">
        <v>9.1999999999999993</v>
      </c>
      <c r="AA35" s="224">
        <v>7.7</v>
      </c>
      <c r="AB35" s="224">
        <v>10.8</v>
      </c>
      <c r="AC35" s="224">
        <f t="shared" si="6"/>
        <v>1.4999999999999991</v>
      </c>
      <c r="AD35" s="224">
        <f t="shared" si="7"/>
        <v>1.6000000000000014</v>
      </c>
      <c r="AF35" s="224">
        <v>9.3000000000000007</v>
      </c>
      <c r="AG35" s="224">
        <v>7.1</v>
      </c>
      <c r="AH35" s="224">
        <v>11.9</v>
      </c>
      <c r="AI35" s="224">
        <f t="shared" si="8"/>
        <v>2.2000000000000011</v>
      </c>
      <c r="AJ35" s="224">
        <f t="shared" si="9"/>
        <v>2.5999999999999996</v>
      </c>
    </row>
    <row r="36" spans="1:36" s="197" customFormat="1" x14ac:dyDescent="0.25">
      <c r="A36" s="208" t="s">
        <v>265</v>
      </c>
      <c r="B36" s="224">
        <v>29.7</v>
      </c>
      <c r="C36" s="224">
        <v>28.5</v>
      </c>
      <c r="D36" s="224">
        <v>30.9</v>
      </c>
      <c r="E36" s="224">
        <f t="shared" si="10"/>
        <v>1.1999999999999993</v>
      </c>
      <c r="F36" s="224">
        <f t="shared" si="11"/>
        <v>1.1999999999999993</v>
      </c>
      <c r="H36" s="224">
        <v>22.4</v>
      </c>
      <c r="I36" s="224">
        <v>20.9</v>
      </c>
      <c r="J36" s="224">
        <v>24</v>
      </c>
      <c r="K36" s="224">
        <f t="shared" si="0"/>
        <v>1.5</v>
      </c>
      <c r="L36" s="224">
        <f t="shared" si="1"/>
        <v>1.6000000000000014</v>
      </c>
      <c r="N36" s="224">
        <v>18.399999999999999</v>
      </c>
      <c r="O36" s="224">
        <v>13.3</v>
      </c>
      <c r="P36" s="224">
        <v>24.2</v>
      </c>
      <c r="Q36" s="224">
        <f t="shared" si="12"/>
        <v>5.0999999999999979</v>
      </c>
      <c r="R36" s="224">
        <f t="shared" si="13"/>
        <v>5.8000000000000007</v>
      </c>
      <c r="T36" s="224">
        <v>13.5</v>
      </c>
      <c r="U36" s="224">
        <v>12.3</v>
      </c>
      <c r="V36" s="224">
        <v>14.8</v>
      </c>
      <c r="W36" s="224">
        <f t="shared" si="4"/>
        <v>1.1999999999999993</v>
      </c>
      <c r="X36" s="224">
        <f t="shared" si="5"/>
        <v>1.3000000000000007</v>
      </c>
      <c r="Z36" s="224">
        <v>7.4</v>
      </c>
      <c r="AA36" s="224">
        <v>6.2</v>
      </c>
      <c r="AB36" s="224">
        <v>8.6999999999999993</v>
      </c>
      <c r="AC36" s="224">
        <f t="shared" si="6"/>
        <v>1.2000000000000002</v>
      </c>
      <c r="AD36" s="224">
        <f t="shared" si="7"/>
        <v>1.2999999999999989</v>
      </c>
      <c r="AF36" s="224">
        <v>7.1</v>
      </c>
      <c r="AG36" s="224">
        <v>5.7</v>
      </c>
      <c r="AH36" s="224">
        <v>8.6999999999999993</v>
      </c>
      <c r="AI36" s="224">
        <f t="shared" si="8"/>
        <v>1.3999999999999995</v>
      </c>
      <c r="AJ36" s="224">
        <f t="shared" si="9"/>
        <v>1.5999999999999996</v>
      </c>
    </row>
    <row r="37" spans="1:36" s="197" customFormat="1" x14ac:dyDescent="0.25">
      <c r="A37" s="208" t="s">
        <v>266</v>
      </c>
      <c r="B37" s="224">
        <v>24.1</v>
      </c>
      <c r="C37" s="224">
        <v>22.6</v>
      </c>
      <c r="D37" s="224">
        <v>25.6</v>
      </c>
      <c r="E37" s="224">
        <f t="shared" si="10"/>
        <v>1.5</v>
      </c>
      <c r="F37" s="224">
        <f t="shared" si="11"/>
        <v>1.5</v>
      </c>
      <c r="H37" s="224">
        <v>17.600000000000001</v>
      </c>
      <c r="I37" s="224">
        <v>16</v>
      </c>
      <c r="J37" s="224">
        <v>19.399999999999999</v>
      </c>
      <c r="K37" s="224">
        <f t="shared" si="0"/>
        <v>1.6000000000000014</v>
      </c>
      <c r="L37" s="224">
        <f t="shared" si="1"/>
        <v>1.7999999999999972</v>
      </c>
      <c r="N37" s="224">
        <v>16.100000000000001</v>
      </c>
      <c r="O37" s="224">
        <v>9.6999999999999993</v>
      </c>
      <c r="P37" s="224">
        <v>23.9</v>
      </c>
      <c r="Q37" s="224">
        <f t="shared" si="12"/>
        <v>6.4000000000000021</v>
      </c>
      <c r="R37" s="224">
        <f t="shared" si="13"/>
        <v>7.7999999999999972</v>
      </c>
      <c r="T37" s="224">
        <v>9.8000000000000007</v>
      </c>
      <c r="U37" s="224">
        <v>8.6</v>
      </c>
      <c r="V37" s="224">
        <v>11</v>
      </c>
      <c r="W37" s="224">
        <f t="shared" si="4"/>
        <v>1.2000000000000011</v>
      </c>
      <c r="X37" s="224">
        <f t="shared" si="5"/>
        <v>1.1999999999999993</v>
      </c>
      <c r="Z37" s="224">
        <v>5.6</v>
      </c>
      <c r="AA37" s="224">
        <v>4.3</v>
      </c>
      <c r="AB37" s="224">
        <v>7.3</v>
      </c>
      <c r="AC37" s="224">
        <f t="shared" si="6"/>
        <v>1.2999999999999998</v>
      </c>
      <c r="AD37" s="224">
        <f t="shared" si="7"/>
        <v>1.7000000000000002</v>
      </c>
      <c r="AF37" s="224">
        <v>4.2</v>
      </c>
      <c r="AG37" s="224">
        <v>3.4</v>
      </c>
      <c r="AH37" s="224">
        <v>5.2</v>
      </c>
      <c r="AI37" s="224">
        <f t="shared" si="8"/>
        <v>0.80000000000000027</v>
      </c>
      <c r="AJ37" s="224">
        <f t="shared" si="9"/>
        <v>1</v>
      </c>
    </row>
    <row r="38" spans="1:36" s="197" customFormat="1" x14ac:dyDescent="0.25">
      <c r="A38" s="208" t="s">
        <v>284</v>
      </c>
      <c r="B38" s="224">
        <v>19.100000000000001</v>
      </c>
      <c r="C38" s="224">
        <v>15.1</v>
      </c>
      <c r="D38" s="224">
        <v>23.4</v>
      </c>
      <c r="E38" s="224">
        <f t="shared" si="10"/>
        <v>4.0000000000000018</v>
      </c>
      <c r="F38" s="224">
        <f t="shared" si="11"/>
        <v>4.2999999999999972</v>
      </c>
      <c r="H38" s="224">
        <v>21.5</v>
      </c>
      <c r="I38" s="224">
        <v>15.1</v>
      </c>
      <c r="J38" s="224">
        <v>28.7</v>
      </c>
      <c r="K38" s="224">
        <f t="shared" si="0"/>
        <v>6.4</v>
      </c>
      <c r="L38" s="224">
        <f t="shared" si="1"/>
        <v>7.1999999999999993</v>
      </c>
      <c r="N38" s="224">
        <v>9.3000000000000007</v>
      </c>
      <c r="O38" s="224">
        <v>0.7</v>
      </c>
      <c r="P38" s="224">
        <v>32.200000000000003</v>
      </c>
      <c r="Q38" s="224">
        <f t="shared" si="12"/>
        <v>8.6000000000000014</v>
      </c>
      <c r="R38" s="224">
        <f t="shared" si="13"/>
        <v>22.900000000000002</v>
      </c>
      <c r="T38" s="224">
        <v>6.4</v>
      </c>
      <c r="U38" s="224">
        <v>4.5</v>
      </c>
      <c r="V38" s="224">
        <v>8.6</v>
      </c>
      <c r="W38" s="224">
        <f t="shared" si="4"/>
        <v>1.9000000000000004</v>
      </c>
      <c r="X38" s="224">
        <f t="shared" si="5"/>
        <v>2.1999999999999993</v>
      </c>
      <c r="Z38" s="224">
        <v>2.5</v>
      </c>
      <c r="AA38" s="224">
        <v>0.4</v>
      </c>
      <c r="AB38" s="224">
        <v>8.1</v>
      </c>
      <c r="AC38" s="224">
        <f t="shared" si="6"/>
        <v>2.1</v>
      </c>
      <c r="AD38" s="224">
        <f t="shared" si="7"/>
        <v>5.6</v>
      </c>
      <c r="AF38" s="224">
        <v>2.6</v>
      </c>
      <c r="AG38" s="224">
        <v>1.5</v>
      </c>
      <c r="AH38" s="224">
        <v>4.2</v>
      </c>
      <c r="AI38" s="224">
        <f t="shared" si="8"/>
        <v>1.1000000000000001</v>
      </c>
      <c r="AJ38" s="224">
        <f t="shared" si="9"/>
        <v>1.6</v>
      </c>
    </row>
    <row r="40" spans="1:36" x14ac:dyDescent="0.25">
      <c r="A40" s="347" t="s">
        <v>301</v>
      </c>
      <c r="B40" s="347"/>
      <c r="C40" s="347"/>
      <c r="D40" s="347"/>
      <c r="E40" s="347"/>
      <c r="F40" s="347"/>
      <c r="G40" s="347"/>
      <c r="H40" s="347"/>
      <c r="I40" s="347"/>
      <c r="J40" s="347"/>
      <c r="K40" s="347"/>
      <c r="L40" s="347"/>
      <c r="M40" s="347"/>
      <c r="N40" s="347"/>
      <c r="O40" s="347"/>
      <c r="P40" s="347"/>
      <c r="Q40" s="347"/>
      <c r="R40" s="347"/>
      <c r="S40" s="347"/>
    </row>
    <row r="41" spans="1:36" s="174" customFormat="1" x14ac:dyDescent="0.25">
      <c r="A41" s="263" t="s">
        <v>708</v>
      </c>
    </row>
    <row r="42" spans="1:36" ht="43.9" customHeight="1" x14ac:dyDescent="0.25">
      <c r="A42" s="398" t="s">
        <v>240</v>
      </c>
      <c r="B42" s="398"/>
      <c r="C42" s="398"/>
      <c r="D42" s="398"/>
      <c r="E42" s="398"/>
      <c r="F42" s="398"/>
      <c r="G42" s="398"/>
      <c r="H42" s="398"/>
      <c r="I42" s="398"/>
      <c r="J42" s="398"/>
      <c r="K42" s="398"/>
      <c r="L42" s="398"/>
      <c r="M42" s="398"/>
      <c r="N42" s="398"/>
      <c r="O42" s="398"/>
      <c r="P42" s="398"/>
      <c r="Q42" s="398"/>
      <c r="R42" s="398"/>
      <c r="S42" s="398"/>
      <c r="T42" s="47"/>
    </row>
    <row r="43" spans="1:36" x14ac:dyDescent="0.25">
      <c r="A43" s="347" t="s">
        <v>144</v>
      </c>
      <c r="B43" s="347"/>
      <c r="C43" s="347"/>
      <c r="D43" s="347"/>
      <c r="E43" s="347"/>
      <c r="F43" s="347"/>
      <c r="G43" s="347"/>
      <c r="H43" s="347"/>
      <c r="I43" s="347"/>
      <c r="J43" s="347"/>
      <c r="K43" s="347"/>
      <c r="L43" s="347"/>
      <c r="M43" s="347"/>
      <c r="N43" s="347"/>
      <c r="O43" s="347"/>
      <c r="P43" s="347"/>
      <c r="Q43" s="347"/>
      <c r="R43" s="347"/>
      <c r="S43" s="347"/>
    </row>
    <row r="44" spans="1:36" x14ac:dyDescent="0.25">
      <c r="A44" s="389" t="s">
        <v>799</v>
      </c>
      <c r="B44" s="389"/>
      <c r="C44" s="389"/>
      <c r="D44" s="389"/>
      <c r="E44" s="389"/>
      <c r="F44" s="389"/>
      <c r="G44" s="389"/>
      <c r="H44" s="389"/>
      <c r="I44" s="389"/>
      <c r="J44" s="389"/>
      <c r="K44" s="389"/>
      <c r="L44" s="389"/>
      <c r="M44" s="389"/>
      <c r="N44" s="389"/>
      <c r="O44" s="389"/>
      <c r="P44" s="389"/>
      <c r="Q44" s="389"/>
      <c r="R44" s="389"/>
      <c r="S44" s="389"/>
    </row>
  </sheetData>
  <customSheetViews>
    <customSheetView guid="{C4A283EE-C4B0-4E29-8C19-4963E37D90B7}" scale="98">
      <selection activeCell="A2" sqref="A2"/>
      <pageMargins left="0.7" right="0.7" top="0.75" bottom="0.75" header="0.3" footer="0.3"/>
    </customSheetView>
    <customSheetView guid="{4065E717-11DE-4CCC-99D1-B3BA920E3F92}" scale="98">
      <selection activeCell="A2" sqref="A2"/>
      <pageMargins left="0.7" right="0.7" top="0.75" bottom="0.75" header="0.3" footer="0.3"/>
    </customSheetView>
    <customSheetView guid="{B848C897-026E-44C8-A434-4C9BC47821B0}" scale="98">
      <selection activeCell="A2" sqref="A2"/>
      <pageMargins left="0.7" right="0.7" top="0.75" bottom="0.75" header="0.3" footer="0.3"/>
    </customSheetView>
  </customSheetViews>
  <mergeCells count="10">
    <mergeCell ref="A40:S40"/>
    <mergeCell ref="A42:S42"/>
    <mergeCell ref="A43:S43"/>
    <mergeCell ref="A44:S44"/>
    <mergeCell ref="AF30:AJ30"/>
    <mergeCell ref="B30:F30"/>
    <mergeCell ref="H30:L30"/>
    <mergeCell ref="N30:R30"/>
    <mergeCell ref="T30:X30"/>
    <mergeCell ref="Z30:AD3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41"/>
  <sheetViews>
    <sheetView workbookViewId="0">
      <selection activeCell="Q13" sqref="Q13"/>
    </sheetView>
  </sheetViews>
  <sheetFormatPr defaultColWidth="8.5703125" defaultRowHeight="15" x14ac:dyDescent="0.25"/>
  <cols>
    <col min="1" max="1" width="27.42578125" style="28" bestFit="1" customWidth="1"/>
    <col min="2" max="4" width="4.85546875" style="28" customWidth="1"/>
    <col min="5" max="6" width="5.28515625" style="28" bestFit="1" customWidth="1"/>
    <col min="7" max="7" width="6.7109375" style="28" customWidth="1"/>
    <col min="8" max="10" width="4.85546875" style="28" customWidth="1"/>
    <col min="11" max="12" width="5.28515625" style="28" bestFit="1" customWidth="1"/>
    <col min="13" max="13" width="6.7109375" style="28" customWidth="1"/>
    <col min="14" max="16" width="4.85546875" style="28" customWidth="1"/>
    <col min="17" max="18" width="5.28515625" style="28" bestFit="1" customWidth="1"/>
    <col min="19" max="16384" width="8.5703125" style="28"/>
  </cols>
  <sheetData>
    <row r="2" spans="1:19" x14ac:dyDescent="0.25">
      <c r="A2" s="29" t="s">
        <v>1033</v>
      </c>
    </row>
    <row r="3" spans="1:19" x14ac:dyDescent="0.25">
      <c r="S3" s="47"/>
    </row>
    <row r="6" spans="1:19" x14ac:dyDescent="0.25">
      <c r="P6" s="59"/>
    </row>
    <row r="9" spans="1:19" x14ac:dyDescent="0.25">
      <c r="Q9" s="257"/>
    </row>
    <row r="10" spans="1:19" x14ac:dyDescent="0.25">
      <c r="Q10" s="47"/>
    </row>
    <row r="27" spans="1:19" ht="15.6" customHeight="1" x14ac:dyDescent="0.25"/>
    <row r="28" spans="1:19" x14ac:dyDescent="0.25">
      <c r="A28" s="347" t="s">
        <v>301</v>
      </c>
      <c r="B28" s="347"/>
      <c r="C28" s="347"/>
      <c r="D28" s="347"/>
      <c r="E28" s="347"/>
      <c r="F28" s="347"/>
      <c r="G28" s="347"/>
      <c r="H28" s="347"/>
      <c r="I28" s="347"/>
      <c r="J28" s="347"/>
      <c r="K28" s="347"/>
      <c r="L28" s="347"/>
      <c r="M28" s="347"/>
      <c r="N28" s="347"/>
      <c r="O28" s="166"/>
      <c r="P28" s="166"/>
      <c r="Q28" s="166"/>
      <c r="R28" s="166"/>
      <c r="S28" s="166"/>
    </row>
    <row r="29" spans="1:19" ht="28.9" customHeight="1" x14ac:dyDescent="0.25">
      <c r="A29" s="398" t="s">
        <v>240</v>
      </c>
      <c r="B29" s="398"/>
      <c r="C29" s="398"/>
      <c r="D29" s="398"/>
      <c r="E29" s="398"/>
      <c r="F29" s="398"/>
      <c r="G29" s="398"/>
      <c r="H29" s="398"/>
      <c r="I29" s="398"/>
      <c r="J29" s="398"/>
      <c r="K29" s="398"/>
      <c r="L29" s="398"/>
      <c r="M29" s="398"/>
      <c r="N29" s="398"/>
      <c r="O29" s="167"/>
      <c r="P29" s="167"/>
      <c r="Q29" s="167"/>
      <c r="R29" s="167"/>
      <c r="S29" s="167"/>
    </row>
    <row r="30" spans="1:19" x14ac:dyDescent="0.25">
      <c r="A30" s="347" t="s">
        <v>144</v>
      </c>
      <c r="B30" s="347"/>
      <c r="C30" s="347"/>
      <c r="D30" s="347"/>
      <c r="E30" s="347"/>
      <c r="F30" s="347"/>
      <c r="G30" s="347"/>
      <c r="H30" s="347"/>
      <c r="I30" s="347"/>
      <c r="J30" s="347"/>
      <c r="K30" s="347"/>
      <c r="L30" s="347"/>
      <c r="M30" s="347"/>
      <c r="N30" s="347"/>
      <c r="O30" s="166"/>
      <c r="P30" s="166"/>
      <c r="Q30" s="166"/>
      <c r="R30" s="166"/>
      <c r="S30" s="166"/>
    </row>
    <row r="31" spans="1:19" x14ac:dyDescent="0.25">
      <c r="A31" s="389" t="s">
        <v>323</v>
      </c>
      <c r="B31" s="389"/>
      <c r="C31" s="389"/>
      <c r="D31" s="389"/>
      <c r="E31" s="389"/>
      <c r="F31" s="389"/>
      <c r="G31" s="389"/>
      <c r="H31" s="389"/>
      <c r="I31" s="389"/>
      <c r="J31" s="389"/>
      <c r="K31" s="389"/>
      <c r="L31" s="389"/>
      <c r="M31" s="389"/>
      <c r="N31" s="389"/>
      <c r="O31" s="168"/>
      <c r="P31" s="168"/>
      <c r="Q31" s="168"/>
      <c r="R31" s="168"/>
      <c r="S31" s="168"/>
    </row>
    <row r="33" spans="1:18" s="242" customFormat="1" x14ac:dyDescent="0.25">
      <c r="B33" s="400" t="s">
        <v>8</v>
      </c>
      <c r="C33" s="400"/>
      <c r="D33" s="400"/>
      <c r="E33" s="400"/>
      <c r="F33" s="400"/>
      <c r="H33" s="400" t="s">
        <v>4</v>
      </c>
      <c r="I33" s="400"/>
      <c r="J33" s="400"/>
      <c r="K33" s="400"/>
      <c r="L33" s="400"/>
      <c r="N33" s="400" t="s">
        <v>5</v>
      </c>
      <c r="O33" s="400"/>
      <c r="P33" s="400"/>
      <c r="Q33" s="400"/>
      <c r="R33" s="400"/>
    </row>
    <row r="34" spans="1:18" s="242" customFormat="1" x14ac:dyDescent="0.25">
      <c r="E34" s="242" t="s">
        <v>147</v>
      </c>
      <c r="F34" s="242" t="s">
        <v>149</v>
      </c>
      <c r="K34" s="242" t="s">
        <v>147</v>
      </c>
      <c r="L34" s="242" t="s">
        <v>149</v>
      </c>
      <c r="Q34" s="242" t="s">
        <v>147</v>
      </c>
      <c r="R34" s="242" t="s">
        <v>149</v>
      </c>
    </row>
    <row r="35" spans="1:18" s="242" customFormat="1" x14ac:dyDescent="0.25">
      <c r="A35" s="258" t="s">
        <v>715</v>
      </c>
      <c r="B35" s="259" t="s">
        <v>46</v>
      </c>
      <c r="C35" s="259" t="s">
        <v>145</v>
      </c>
      <c r="D35" s="259" t="s">
        <v>146</v>
      </c>
      <c r="E35" s="258" t="s">
        <v>148</v>
      </c>
      <c r="F35" s="258" t="s">
        <v>148</v>
      </c>
      <c r="G35" s="258"/>
      <c r="H35" s="259" t="s">
        <v>46</v>
      </c>
      <c r="I35" s="259" t="s">
        <v>145</v>
      </c>
      <c r="J35" s="259" t="s">
        <v>146</v>
      </c>
      <c r="K35" s="258" t="s">
        <v>148</v>
      </c>
      <c r="L35" s="258" t="s">
        <v>148</v>
      </c>
      <c r="M35" s="258"/>
      <c r="N35" s="259" t="s">
        <v>46</v>
      </c>
      <c r="O35" s="259" t="s">
        <v>145</v>
      </c>
      <c r="P35" s="259" t="s">
        <v>146</v>
      </c>
      <c r="Q35" s="258" t="s">
        <v>148</v>
      </c>
      <c r="R35" s="258" t="s">
        <v>148</v>
      </c>
    </row>
    <row r="36" spans="1:18" s="242" customFormat="1" x14ac:dyDescent="0.25">
      <c r="A36" s="247" t="s">
        <v>10</v>
      </c>
      <c r="B36" s="260">
        <v>27.4</v>
      </c>
      <c r="C36" s="260">
        <v>26.7</v>
      </c>
      <c r="D36" s="260">
        <v>28.2</v>
      </c>
      <c r="E36" s="260">
        <f>B36-C36</f>
        <v>0.69999999999999929</v>
      </c>
      <c r="F36" s="260">
        <f>D36-B36</f>
        <v>0.80000000000000071</v>
      </c>
      <c r="G36" s="261"/>
      <c r="H36" s="260">
        <v>22.3</v>
      </c>
      <c r="I36" s="260">
        <v>21.3</v>
      </c>
      <c r="J36" s="260">
        <v>23.3</v>
      </c>
      <c r="K36" s="260">
        <f t="shared" ref="K36" si="0">H36-I36</f>
        <v>1</v>
      </c>
      <c r="L36" s="260">
        <f t="shared" ref="L36" si="1">J36-H36</f>
        <v>1</v>
      </c>
      <c r="M36" s="261"/>
      <c r="N36" s="260">
        <v>31.8</v>
      </c>
      <c r="O36" s="260">
        <v>30.8</v>
      </c>
      <c r="P36" s="260">
        <v>32.799999999999997</v>
      </c>
      <c r="Q36" s="260">
        <f t="shared" ref="Q36" si="2">N36-O36</f>
        <v>1</v>
      </c>
      <c r="R36" s="260">
        <f t="shared" ref="R36" si="3">P36-N36</f>
        <v>0.99999999999999645</v>
      </c>
    </row>
    <row r="37" spans="1:18" s="242" customFormat="1" x14ac:dyDescent="0.25">
      <c r="A37" s="247" t="s">
        <v>9</v>
      </c>
      <c r="B37" s="260">
        <v>21.3</v>
      </c>
      <c r="C37" s="260">
        <v>20.3</v>
      </c>
      <c r="D37" s="260">
        <v>22.3</v>
      </c>
      <c r="E37" s="260">
        <f>B37-C37</f>
        <v>1</v>
      </c>
      <c r="F37" s="260">
        <f>D37-B37</f>
        <v>1</v>
      </c>
      <c r="G37" s="261"/>
      <c r="H37" s="260">
        <v>20</v>
      </c>
      <c r="I37" s="260">
        <v>18.8</v>
      </c>
      <c r="J37" s="260">
        <v>21.2</v>
      </c>
      <c r="K37" s="260">
        <f>H37-I37</f>
        <v>1.1999999999999993</v>
      </c>
      <c r="L37" s="260">
        <f>J37-H37</f>
        <v>1.1999999999999993</v>
      </c>
      <c r="M37" s="261"/>
      <c r="N37" s="260">
        <v>23.7</v>
      </c>
      <c r="O37" s="260">
        <v>22.1</v>
      </c>
      <c r="P37" s="260">
        <v>25.4</v>
      </c>
      <c r="Q37" s="260">
        <f>N37-O37</f>
        <v>1.5999999999999979</v>
      </c>
      <c r="R37" s="260">
        <f>P37-N37</f>
        <v>1.6999999999999993</v>
      </c>
    </row>
    <row r="38" spans="1:18" s="242" customFormat="1" x14ac:dyDescent="0.25">
      <c r="A38" s="247" t="s">
        <v>12</v>
      </c>
      <c r="B38" s="260">
        <v>18.5</v>
      </c>
      <c r="C38" s="260">
        <v>15.3</v>
      </c>
      <c r="D38" s="260">
        <v>22</v>
      </c>
      <c r="E38" s="260">
        <f t="shared" ref="E38" si="4">B38-C38</f>
        <v>3.1999999999999993</v>
      </c>
      <c r="F38" s="260">
        <f t="shared" ref="F38" si="5">D38-B38</f>
        <v>3.5</v>
      </c>
      <c r="G38" s="261"/>
      <c r="H38" s="260">
        <v>16.399999999999999</v>
      </c>
      <c r="I38" s="260">
        <v>12.2</v>
      </c>
      <c r="J38" s="260">
        <v>21.1</v>
      </c>
      <c r="K38" s="260">
        <f t="shared" ref="K38" si="6">H38-I38</f>
        <v>4.1999999999999993</v>
      </c>
      <c r="L38" s="260">
        <f t="shared" ref="L38" si="7">J38-H38</f>
        <v>4.7000000000000028</v>
      </c>
      <c r="M38" s="261"/>
      <c r="N38" s="260">
        <v>20.5</v>
      </c>
      <c r="O38" s="260">
        <v>15.6</v>
      </c>
      <c r="P38" s="260">
        <v>25.8</v>
      </c>
      <c r="Q38" s="260">
        <f t="shared" ref="Q38" si="8">N38-O38</f>
        <v>4.9000000000000004</v>
      </c>
      <c r="R38" s="260">
        <f t="shared" ref="R38" si="9">P38-N38</f>
        <v>5.3000000000000007</v>
      </c>
    </row>
    <row r="39" spans="1:18" s="242" customFormat="1" x14ac:dyDescent="0.25">
      <c r="A39" s="247" t="s">
        <v>322</v>
      </c>
      <c r="B39" s="260">
        <v>13.7</v>
      </c>
      <c r="C39" s="260">
        <v>13</v>
      </c>
      <c r="D39" s="260">
        <v>14.4</v>
      </c>
      <c r="E39" s="260">
        <f t="shared" ref="E39:E41" si="10">B39-C39</f>
        <v>0.69999999999999929</v>
      </c>
      <c r="F39" s="260">
        <f t="shared" ref="F39:F41" si="11">D39-B39</f>
        <v>0.70000000000000107</v>
      </c>
      <c r="G39" s="261"/>
      <c r="H39" s="260">
        <v>10.6</v>
      </c>
      <c r="I39" s="260">
        <v>9.6999999999999993</v>
      </c>
      <c r="J39" s="260">
        <v>11.5</v>
      </c>
      <c r="K39" s="260">
        <f t="shared" ref="K39:K41" si="12">H39-I39</f>
        <v>0.90000000000000036</v>
      </c>
      <c r="L39" s="260">
        <f t="shared" ref="L39:L41" si="13">J39-H39</f>
        <v>0.90000000000000036</v>
      </c>
      <c r="M39" s="261"/>
      <c r="N39" s="260">
        <v>17</v>
      </c>
      <c r="O39" s="260">
        <v>15.9</v>
      </c>
      <c r="P39" s="260">
        <v>18.2</v>
      </c>
      <c r="Q39" s="260">
        <f t="shared" ref="Q39:Q41" si="14">N39-O39</f>
        <v>1.0999999999999996</v>
      </c>
      <c r="R39" s="260">
        <f t="shared" ref="R39:R41" si="15">P39-N39</f>
        <v>1.1999999999999993</v>
      </c>
    </row>
    <row r="40" spans="1:18" s="242" customFormat="1" x14ac:dyDescent="0.25">
      <c r="A40" s="247" t="s">
        <v>305</v>
      </c>
      <c r="B40" s="260">
        <v>7.3</v>
      </c>
      <c r="C40" s="260">
        <v>6.6</v>
      </c>
      <c r="D40" s="260">
        <v>8.1</v>
      </c>
      <c r="E40" s="260">
        <f t="shared" si="10"/>
        <v>0.70000000000000018</v>
      </c>
      <c r="F40" s="260">
        <f t="shared" si="11"/>
        <v>0.79999999999999982</v>
      </c>
      <c r="G40" s="261"/>
      <c r="H40" s="260">
        <v>5.6</v>
      </c>
      <c r="I40" s="260">
        <v>4.7</v>
      </c>
      <c r="J40" s="260">
        <v>6.5</v>
      </c>
      <c r="K40" s="260">
        <f t="shared" si="12"/>
        <v>0.89999999999999947</v>
      </c>
      <c r="L40" s="260">
        <f t="shared" si="13"/>
        <v>0.90000000000000036</v>
      </c>
      <c r="M40" s="261"/>
      <c r="N40" s="260">
        <v>9.1</v>
      </c>
      <c r="O40" s="260">
        <v>8</v>
      </c>
      <c r="P40" s="260">
        <v>10.3</v>
      </c>
      <c r="Q40" s="260">
        <f t="shared" si="14"/>
        <v>1.0999999999999996</v>
      </c>
      <c r="R40" s="260">
        <f t="shared" si="15"/>
        <v>1.2000000000000011</v>
      </c>
    </row>
    <row r="41" spans="1:18" s="242" customFormat="1" x14ac:dyDescent="0.25">
      <c r="A41" s="247" t="s">
        <v>14</v>
      </c>
      <c r="B41" s="260">
        <v>5.4</v>
      </c>
      <c r="C41" s="260">
        <v>4.7</v>
      </c>
      <c r="D41" s="260">
        <v>6.1</v>
      </c>
      <c r="E41" s="260">
        <f t="shared" si="10"/>
        <v>0.70000000000000018</v>
      </c>
      <c r="F41" s="260">
        <f t="shared" si="11"/>
        <v>0.69999999999999929</v>
      </c>
      <c r="G41" s="261"/>
      <c r="H41" s="260">
        <v>5.3</v>
      </c>
      <c r="I41" s="260">
        <v>4.4000000000000004</v>
      </c>
      <c r="J41" s="260">
        <v>6.3</v>
      </c>
      <c r="K41" s="260">
        <f t="shared" si="12"/>
        <v>0.89999999999999947</v>
      </c>
      <c r="L41" s="260">
        <f t="shared" si="13"/>
        <v>1</v>
      </c>
      <c r="M41" s="261"/>
      <c r="N41" s="260">
        <v>5.5</v>
      </c>
      <c r="O41" s="260">
        <v>4.5</v>
      </c>
      <c r="P41" s="260">
        <v>6.6</v>
      </c>
      <c r="Q41" s="260">
        <f t="shared" si="14"/>
        <v>1</v>
      </c>
      <c r="R41" s="260">
        <f t="shared" si="15"/>
        <v>1.0999999999999996</v>
      </c>
    </row>
  </sheetData>
  <customSheetViews>
    <customSheetView guid="{C4A283EE-C4B0-4E29-8C19-4963E37D90B7}" topLeftCell="A10">
      <selection activeCell="W28" sqref="W28"/>
      <pageMargins left="0.7" right="0.7" top="0.75" bottom="0.75" header="0.3" footer="0.3"/>
    </customSheetView>
    <customSheetView guid="{4065E717-11DE-4CCC-99D1-B3BA920E3F92}" topLeftCell="A10">
      <selection activeCell="W28" sqref="W28"/>
      <pageMargins left="0.7" right="0.7" top="0.75" bottom="0.75" header="0.3" footer="0.3"/>
    </customSheetView>
    <customSheetView guid="{B848C897-026E-44C8-A434-4C9BC47821B0}" topLeftCell="A10">
      <selection activeCell="W28" sqref="W28"/>
      <pageMargins left="0.7" right="0.7" top="0.75" bottom="0.75" header="0.3" footer="0.3"/>
    </customSheetView>
  </customSheetViews>
  <mergeCells count="7">
    <mergeCell ref="A31:N31"/>
    <mergeCell ref="A30:N30"/>
    <mergeCell ref="A28:N28"/>
    <mergeCell ref="A29:N29"/>
    <mergeCell ref="B33:F33"/>
    <mergeCell ref="H33:L33"/>
    <mergeCell ref="N33:R33"/>
  </mergeCells>
  <pageMargins left="0.7" right="0.7" top="0.75" bottom="0.75" header="0.3" footer="0.3"/>
  <pageSetup orientation="portrait" horizontalDpi="90" verticalDpi="9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60"/>
  <sheetViews>
    <sheetView topLeftCell="A34" workbookViewId="0">
      <selection activeCell="T25" sqref="T25"/>
    </sheetView>
  </sheetViews>
  <sheetFormatPr defaultRowHeight="15" x14ac:dyDescent="0.25"/>
  <cols>
    <col min="1" max="1" width="8.5703125" bestFit="1" customWidth="1"/>
    <col min="2" max="2" width="4.85546875" customWidth="1"/>
    <col min="3" max="4" width="4.85546875" style="28" customWidth="1"/>
    <col min="5" max="6" width="5.28515625" style="28" bestFit="1" customWidth="1"/>
    <col min="7" max="10" width="4.85546875" style="28" customWidth="1"/>
    <col min="11" max="12" width="5.28515625" style="28" bestFit="1" customWidth="1"/>
    <col min="13" max="13" width="4.85546875" style="28" customWidth="1"/>
    <col min="14" max="14" width="4.85546875" customWidth="1"/>
    <col min="15" max="16" width="4.85546875" style="28" customWidth="1"/>
    <col min="17" max="18" width="5.28515625" style="28" bestFit="1" customWidth="1"/>
  </cols>
  <sheetData>
    <row r="1" spans="1:21" s="28" customFormat="1" x14ac:dyDescent="0.25">
      <c r="A1" s="9" t="s">
        <v>729</v>
      </c>
      <c r="C1" s="9"/>
      <c r="D1" s="9"/>
      <c r="E1" s="9"/>
      <c r="F1" s="9"/>
      <c r="G1" s="9"/>
      <c r="H1" s="9"/>
      <c r="I1" s="9"/>
      <c r="J1" s="9"/>
      <c r="K1" s="9"/>
      <c r="L1" s="9"/>
      <c r="M1" s="9"/>
      <c r="N1" s="9"/>
      <c r="O1" s="9"/>
      <c r="P1" s="9"/>
      <c r="Q1" s="9"/>
      <c r="R1" s="9"/>
      <c r="S1" s="9"/>
    </row>
    <row r="2" spans="1:21" x14ac:dyDescent="0.25">
      <c r="U2" s="47"/>
    </row>
    <row r="11" spans="1:21" x14ac:dyDescent="0.25">
      <c r="T11" s="47"/>
    </row>
    <row r="19" spans="1:18" s="28" customFormat="1" x14ac:dyDescent="0.25"/>
    <row r="20" spans="1:18" s="28" customFormat="1" x14ac:dyDescent="0.25"/>
    <row r="21" spans="1:18" s="28" customFormat="1" x14ac:dyDescent="0.25"/>
    <row r="22" spans="1:18" s="28" customFormat="1" x14ac:dyDescent="0.25"/>
    <row r="25" spans="1:18" s="28" customFormat="1" x14ac:dyDescent="0.25"/>
    <row r="26" spans="1:18" s="28" customFormat="1" x14ac:dyDescent="0.25"/>
    <row r="27" spans="1:18" s="28" customFormat="1" x14ac:dyDescent="0.25"/>
    <row r="28" spans="1:18" s="173" customFormat="1" ht="28.9" customHeight="1" x14ac:dyDescent="0.25">
      <c r="A28" s="398" t="s">
        <v>240</v>
      </c>
      <c r="B28" s="398"/>
      <c r="C28" s="398"/>
      <c r="D28" s="398"/>
      <c r="E28" s="398"/>
      <c r="F28" s="398"/>
      <c r="G28" s="398"/>
      <c r="H28" s="398"/>
      <c r="I28" s="398"/>
      <c r="J28" s="398"/>
      <c r="K28" s="398"/>
      <c r="L28" s="398"/>
      <c r="M28" s="398"/>
      <c r="N28" s="398"/>
      <c r="O28" s="398"/>
      <c r="P28" s="398"/>
      <c r="Q28" s="398"/>
      <c r="R28" s="398"/>
    </row>
    <row r="29" spans="1:18" s="173" customFormat="1" x14ac:dyDescent="0.25">
      <c r="A29" s="347" t="s">
        <v>144</v>
      </c>
      <c r="B29" s="347"/>
      <c r="C29" s="347"/>
      <c r="D29" s="347"/>
      <c r="E29" s="347"/>
      <c r="F29" s="347"/>
      <c r="G29" s="347"/>
      <c r="H29" s="347"/>
      <c r="I29" s="347"/>
      <c r="J29" s="347"/>
      <c r="K29" s="347"/>
      <c r="L29" s="347"/>
      <c r="M29" s="347"/>
      <c r="N29" s="347"/>
      <c r="O29" s="347"/>
      <c r="P29" s="347"/>
      <c r="Q29" s="347"/>
      <c r="R29" s="347"/>
    </row>
    <row r="30" spans="1:18" s="173" customFormat="1" x14ac:dyDescent="0.25">
      <c r="A30" s="389" t="s">
        <v>323</v>
      </c>
      <c r="B30" s="389"/>
      <c r="C30" s="389"/>
      <c r="D30" s="389"/>
      <c r="E30" s="389"/>
      <c r="F30" s="389"/>
      <c r="G30" s="389"/>
      <c r="H30" s="389"/>
      <c r="I30" s="389"/>
      <c r="J30" s="389"/>
      <c r="K30" s="389"/>
      <c r="L30" s="389"/>
      <c r="M30" s="389"/>
      <c r="N30" s="389"/>
      <c r="O30" s="389"/>
      <c r="P30" s="389"/>
      <c r="Q30" s="389"/>
      <c r="R30" s="389"/>
    </row>
    <row r="31" spans="1:18" s="173" customFormat="1" x14ac:dyDescent="0.25"/>
    <row r="32" spans="1:18" s="173" customFormat="1" x14ac:dyDescent="0.25"/>
    <row r="33" spans="1:18" s="173" customFormat="1" x14ac:dyDescent="0.25"/>
    <row r="34" spans="1:18" s="197" customFormat="1" x14ac:dyDescent="0.25"/>
    <row r="35" spans="1:18" s="197" customFormat="1" x14ac:dyDescent="0.25">
      <c r="B35" s="401" t="s">
        <v>8</v>
      </c>
      <c r="C35" s="401"/>
      <c r="D35" s="401"/>
      <c r="E35" s="401"/>
      <c r="F35" s="401"/>
      <c r="H35" s="401" t="s">
        <v>4</v>
      </c>
      <c r="I35" s="401"/>
      <c r="J35" s="401"/>
      <c r="K35" s="401"/>
      <c r="L35" s="401"/>
      <c r="N35" s="401" t="s">
        <v>5</v>
      </c>
      <c r="O35" s="401"/>
      <c r="P35" s="401"/>
      <c r="Q35" s="401"/>
      <c r="R35" s="401"/>
    </row>
    <row r="36" spans="1:18" s="197" customFormat="1" x14ac:dyDescent="0.25">
      <c r="E36" s="197" t="s">
        <v>147</v>
      </c>
      <c r="F36" s="197" t="s">
        <v>149</v>
      </c>
      <c r="K36" s="197" t="s">
        <v>147</v>
      </c>
      <c r="L36" s="197" t="s">
        <v>149</v>
      </c>
      <c r="Q36" s="197" t="s">
        <v>147</v>
      </c>
      <c r="R36" s="197" t="s">
        <v>149</v>
      </c>
    </row>
    <row r="37" spans="1:18" s="197" customFormat="1" x14ac:dyDescent="0.25">
      <c r="A37" s="222" t="s">
        <v>150</v>
      </c>
      <c r="B37" s="222" t="s">
        <v>46</v>
      </c>
      <c r="C37" s="222" t="s">
        <v>145</v>
      </c>
      <c r="D37" s="222" t="s">
        <v>146</v>
      </c>
      <c r="E37" s="222" t="s">
        <v>148</v>
      </c>
      <c r="F37" s="222" t="s">
        <v>148</v>
      </c>
      <c r="G37" s="222"/>
      <c r="H37" s="223" t="s">
        <v>46</v>
      </c>
      <c r="I37" s="223" t="s">
        <v>145</v>
      </c>
      <c r="J37" s="223" t="s">
        <v>146</v>
      </c>
      <c r="K37" s="222" t="s">
        <v>148</v>
      </c>
      <c r="L37" s="222" t="s">
        <v>148</v>
      </c>
      <c r="M37" s="222"/>
      <c r="N37" s="223" t="s">
        <v>46</v>
      </c>
      <c r="O37" s="223" t="s">
        <v>145</v>
      </c>
      <c r="P37" s="223" t="s">
        <v>146</v>
      </c>
      <c r="Q37" s="222" t="s">
        <v>148</v>
      </c>
      <c r="R37" s="222" t="s">
        <v>148</v>
      </c>
    </row>
    <row r="38" spans="1:18" s="197" customFormat="1" x14ac:dyDescent="0.25">
      <c r="A38" s="208">
        <v>1</v>
      </c>
      <c r="B38" s="228">
        <v>71</v>
      </c>
      <c r="C38" s="228">
        <v>69.8</v>
      </c>
      <c r="D38" s="228">
        <v>72.099999999999994</v>
      </c>
      <c r="E38" s="228">
        <f>B38-C38</f>
        <v>1.2000000000000028</v>
      </c>
      <c r="F38" s="228">
        <f>D38-B38</f>
        <v>1.0999999999999943</v>
      </c>
      <c r="G38" s="228"/>
      <c r="H38" s="228">
        <v>66.3</v>
      </c>
      <c r="I38" s="228">
        <v>64.400000000000006</v>
      </c>
      <c r="J38" s="228">
        <v>68</v>
      </c>
      <c r="K38" s="228">
        <f>H38-I38</f>
        <v>1.8999999999999915</v>
      </c>
      <c r="L38" s="228">
        <f>J38-H38</f>
        <v>1.7000000000000028</v>
      </c>
      <c r="M38" s="228"/>
      <c r="N38" s="228">
        <v>75</v>
      </c>
      <c r="O38" s="228">
        <v>73.5</v>
      </c>
      <c r="P38" s="228">
        <v>76.5</v>
      </c>
      <c r="Q38" s="228">
        <f>N38-O38</f>
        <v>1.5</v>
      </c>
      <c r="R38" s="228">
        <f>P38-N38</f>
        <v>1.5</v>
      </c>
    </row>
    <row r="39" spans="1:18" s="197" customFormat="1" x14ac:dyDescent="0.25">
      <c r="A39" s="208">
        <v>2</v>
      </c>
      <c r="B39" s="228">
        <v>49</v>
      </c>
      <c r="C39" s="228">
        <v>47.2</v>
      </c>
      <c r="D39" s="228">
        <v>50.8</v>
      </c>
      <c r="E39" s="228">
        <f t="shared" ref="E39:E42" si="0">B39-C39</f>
        <v>1.7999999999999972</v>
      </c>
      <c r="F39" s="228">
        <f t="shared" ref="F39:F42" si="1">D39-B39</f>
        <v>1.7999999999999972</v>
      </c>
      <c r="G39" s="228"/>
      <c r="H39" s="228">
        <v>46.2</v>
      </c>
      <c r="I39" s="228">
        <v>43.7</v>
      </c>
      <c r="J39" s="228">
        <v>48.7</v>
      </c>
      <c r="K39" s="228">
        <f t="shared" ref="K39:K42" si="2">H39-I39</f>
        <v>2.5</v>
      </c>
      <c r="L39" s="228">
        <f t="shared" ref="L39:L42" si="3">J39-H39</f>
        <v>2.5</v>
      </c>
      <c r="M39" s="228"/>
      <c r="N39" s="228">
        <v>52</v>
      </c>
      <c r="O39" s="228">
        <v>49.4</v>
      </c>
      <c r="P39" s="228">
        <v>54.5</v>
      </c>
      <c r="Q39" s="228">
        <f t="shared" ref="Q39:Q42" si="4">N39-O39</f>
        <v>2.6000000000000014</v>
      </c>
      <c r="R39" s="228">
        <f t="shared" ref="R39:R42" si="5">P39-N39</f>
        <v>2.5</v>
      </c>
    </row>
    <row r="40" spans="1:18" s="197" customFormat="1" x14ac:dyDescent="0.25">
      <c r="A40" s="208">
        <v>3</v>
      </c>
      <c r="B40" s="228">
        <v>22</v>
      </c>
      <c r="C40" s="228">
        <v>21.1</v>
      </c>
      <c r="D40" s="228">
        <v>22.9</v>
      </c>
      <c r="E40" s="228">
        <f t="shared" si="0"/>
        <v>0.89999999999999858</v>
      </c>
      <c r="F40" s="228">
        <f t="shared" si="1"/>
        <v>0.89999999999999858</v>
      </c>
      <c r="G40" s="228"/>
      <c r="H40" s="228">
        <v>19</v>
      </c>
      <c r="I40" s="228">
        <v>17.8</v>
      </c>
      <c r="J40" s="228">
        <v>20.2</v>
      </c>
      <c r="K40" s="228">
        <f t="shared" si="2"/>
        <v>1.1999999999999993</v>
      </c>
      <c r="L40" s="228">
        <f t="shared" si="3"/>
        <v>1.1999999999999993</v>
      </c>
      <c r="M40" s="228"/>
      <c r="N40" s="228">
        <v>25.4</v>
      </c>
      <c r="O40" s="228">
        <v>24</v>
      </c>
      <c r="P40" s="228">
        <v>26.8</v>
      </c>
      <c r="Q40" s="228">
        <f t="shared" si="4"/>
        <v>1.3999999999999986</v>
      </c>
      <c r="R40" s="228">
        <f t="shared" si="5"/>
        <v>1.4000000000000021</v>
      </c>
    </row>
    <row r="41" spans="1:18" s="197" customFormat="1" x14ac:dyDescent="0.25">
      <c r="A41" s="208">
        <v>4</v>
      </c>
      <c r="B41" s="228">
        <v>5.3</v>
      </c>
      <c r="C41" s="228">
        <v>5</v>
      </c>
      <c r="D41" s="228">
        <v>5.6</v>
      </c>
      <c r="E41" s="228">
        <f t="shared" si="0"/>
        <v>0.29999999999999982</v>
      </c>
      <c r="F41" s="228">
        <f t="shared" si="1"/>
        <v>0.29999999999999982</v>
      </c>
      <c r="G41" s="228"/>
      <c r="H41" s="228">
        <v>4.2</v>
      </c>
      <c r="I41" s="228">
        <v>3.8</v>
      </c>
      <c r="J41" s="228">
        <v>4.5999999999999996</v>
      </c>
      <c r="K41" s="228">
        <f t="shared" si="2"/>
        <v>0.40000000000000036</v>
      </c>
      <c r="L41" s="228">
        <f t="shared" si="3"/>
        <v>0.39999999999999947</v>
      </c>
      <c r="M41" s="228"/>
      <c r="N41" s="228">
        <v>6.5</v>
      </c>
      <c r="O41" s="228">
        <v>6</v>
      </c>
      <c r="P41" s="228">
        <v>7</v>
      </c>
      <c r="Q41" s="228">
        <f t="shared" si="4"/>
        <v>0.5</v>
      </c>
      <c r="R41" s="228">
        <f t="shared" si="5"/>
        <v>0.5</v>
      </c>
    </row>
    <row r="42" spans="1:18" s="197" customFormat="1" x14ac:dyDescent="0.25">
      <c r="A42" s="208" t="s">
        <v>20</v>
      </c>
      <c r="B42" s="228">
        <v>17.399999999999999</v>
      </c>
      <c r="C42" s="228">
        <v>15</v>
      </c>
      <c r="D42" s="228">
        <v>19.899999999999999</v>
      </c>
      <c r="E42" s="228">
        <f t="shared" si="0"/>
        <v>2.3999999999999986</v>
      </c>
      <c r="F42" s="228">
        <f t="shared" si="1"/>
        <v>2.5</v>
      </c>
      <c r="G42" s="228"/>
      <c r="H42" s="228">
        <v>15.3</v>
      </c>
      <c r="I42" s="228">
        <v>12.3</v>
      </c>
      <c r="J42" s="228">
        <v>18.600000000000001</v>
      </c>
      <c r="K42" s="228">
        <f t="shared" si="2"/>
        <v>3</v>
      </c>
      <c r="L42" s="228">
        <f t="shared" si="3"/>
        <v>3.3000000000000007</v>
      </c>
      <c r="M42" s="228"/>
      <c r="N42" s="228">
        <v>19.7</v>
      </c>
      <c r="O42" s="228">
        <v>16.100000000000001</v>
      </c>
      <c r="P42" s="228">
        <v>23.6</v>
      </c>
      <c r="Q42" s="228">
        <f t="shared" si="4"/>
        <v>3.5999999999999979</v>
      </c>
      <c r="R42" s="228">
        <f t="shared" si="5"/>
        <v>3.9000000000000021</v>
      </c>
    </row>
    <row r="43" spans="1:18" s="197" customFormat="1" x14ac:dyDescent="0.25">
      <c r="A43" s="208"/>
      <c r="B43" s="229"/>
      <c r="C43" s="229"/>
      <c r="D43" s="229"/>
      <c r="E43" s="229"/>
      <c r="F43" s="229"/>
      <c r="G43" s="229"/>
      <c r="H43" s="229"/>
      <c r="I43" s="229"/>
      <c r="J43" s="229"/>
      <c r="K43" s="229"/>
      <c r="L43" s="229"/>
      <c r="M43" s="229"/>
      <c r="N43" s="230"/>
      <c r="O43" s="230"/>
      <c r="P43" s="230"/>
      <c r="Q43" s="229"/>
      <c r="R43" s="229"/>
    </row>
    <row r="44" spans="1:18" s="197" customFormat="1" ht="28.9" customHeight="1" x14ac:dyDescent="0.25"/>
    <row r="58" ht="14.65" customHeight="1" x14ac:dyDescent="0.25"/>
    <row r="59" ht="14.65" customHeight="1" x14ac:dyDescent="0.25"/>
    <row r="60" ht="14.65" customHeight="1" x14ac:dyDescent="0.25"/>
  </sheetData>
  <customSheetViews>
    <customSheetView guid="{C4A283EE-C4B0-4E29-8C19-4963E37D90B7}">
      <selection activeCell="Y37" sqref="Y37"/>
      <pageMargins left="0.7" right="0.7" top="0.75" bottom="0.75" header="0.3" footer="0.3"/>
      <pageSetup orientation="portrait" r:id="rId1"/>
    </customSheetView>
    <customSheetView guid="{4065E717-11DE-4CCC-99D1-B3BA920E3F92}">
      <selection activeCell="Y37" sqref="Y37"/>
      <pageMargins left="0.7" right="0.7" top="0.75" bottom="0.75" header="0.3" footer="0.3"/>
      <pageSetup orientation="portrait" r:id="rId2"/>
    </customSheetView>
    <customSheetView guid="{B848C897-026E-44C8-A434-4C9BC47821B0}">
      <selection activeCell="Y37" sqref="Y37"/>
      <pageMargins left="0.7" right="0.7" top="0.75" bottom="0.75" header="0.3" footer="0.3"/>
      <pageSetup orientation="portrait" r:id="rId3"/>
    </customSheetView>
  </customSheetViews>
  <mergeCells count="6">
    <mergeCell ref="A29:R29"/>
    <mergeCell ref="A30:R30"/>
    <mergeCell ref="A28:R28"/>
    <mergeCell ref="B35:F35"/>
    <mergeCell ref="H35:L35"/>
    <mergeCell ref="N35:R35"/>
  </mergeCells>
  <pageMargins left="0.7" right="0.7" top="0.75" bottom="0.75" header="0.3" footer="0.3"/>
  <pageSetup orientation="portrait" r:id="rId4"/>
  <drawing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19"/>
  <sheetViews>
    <sheetView workbookViewId="0">
      <selection activeCell="A8" sqref="A8"/>
    </sheetView>
  </sheetViews>
  <sheetFormatPr defaultRowHeight="15" x14ac:dyDescent="0.25"/>
  <cols>
    <col min="1" max="1" width="15.5703125" customWidth="1"/>
    <col min="2" max="2" width="8.28515625" customWidth="1"/>
    <col min="3" max="3" width="11.85546875" customWidth="1"/>
    <col min="4" max="4" width="13.28515625" customWidth="1"/>
    <col min="5" max="5" width="2.7109375" customWidth="1"/>
    <col min="6" max="6" width="8.42578125" customWidth="1"/>
    <col min="7" max="7" width="11.85546875" customWidth="1"/>
    <col min="8" max="8" width="13.28515625" customWidth="1"/>
    <col min="9" max="9" width="2.7109375" customWidth="1"/>
    <col min="10" max="10" width="8.5703125" customWidth="1"/>
    <col min="11" max="11" width="11.85546875" customWidth="1"/>
    <col min="12" max="12" width="14.5703125" customWidth="1"/>
  </cols>
  <sheetData>
    <row r="1" spans="1:19" ht="30" customHeight="1" thickBot="1" x14ac:dyDescent="0.3">
      <c r="A1" s="403" t="s">
        <v>735</v>
      </c>
      <c r="B1" s="403"/>
      <c r="C1" s="403"/>
      <c r="D1" s="403"/>
      <c r="E1" s="403"/>
      <c r="F1" s="403"/>
      <c r="G1" s="403"/>
      <c r="H1" s="403"/>
      <c r="I1" s="403"/>
      <c r="J1" s="403"/>
      <c r="K1" s="403"/>
      <c r="L1" s="403"/>
      <c r="N1" s="47"/>
    </row>
    <row r="2" spans="1:19" ht="15.75" thickBot="1" x14ac:dyDescent="0.3">
      <c r="A2" s="69"/>
      <c r="B2" s="404" t="s">
        <v>213</v>
      </c>
      <c r="C2" s="404"/>
      <c r="D2" s="404"/>
      <c r="E2" s="43"/>
      <c r="F2" s="404" t="s">
        <v>214</v>
      </c>
      <c r="G2" s="404"/>
      <c r="H2" s="404"/>
      <c r="I2" s="78"/>
      <c r="J2" s="404" t="s">
        <v>215</v>
      </c>
      <c r="K2" s="404"/>
      <c r="L2" s="404"/>
      <c r="N2" s="47"/>
    </row>
    <row r="3" spans="1:19" x14ac:dyDescent="0.25">
      <c r="A3" s="69"/>
      <c r="B3" s="405" t="s">
        <v>163</v>
      </c>
      <c r="C3" s="17" t="s">
        <v>785</v>
      </c>
      <c r="D3" s="71"/>
      <c r="E3" s="17"/>
      <c r="F3" s="407" t="s">
        <v>163</v>
      </c>
      <c r="G3" s="17" t="s">
        <v>785</v>
      </c>
      <c r="H3" s="17"/>
      <c r="I3" s="17"/>
      <c r="J3" s="407" t="s">
        <v>163</v>
      </c>
      <c r="K3" s="17" t="s">
        <v>785</v>
      </c>
      <c r="L3" s="17"/>
    </row>
    <row r="4" spans="1:19" ht="15.75" thickBot="1" x14ac:dyDescent="0.3">
      <c r="A4" s="5"/>
      <c r="B4" s="406"/>
      <c r="C4" s="6" t="s">
        <v>162</v>
      </c>
      <c r="D4" s="68" t="s">
        <v>164</v>
      </c>
      <c r="E4" s="6"/>
      <c r="F4" s="406"/>
      <c r="G4" s="6" t="s">
        <v>162</v>
      </c>
      <c r="H4" s="68" t="s">
        <v>164</v>
      </c>
      <c r="I4" s="6"/>
      <c r="J4" s="406"/>
      <c r="K4" s="6" t="s">
        <v>162</v>
      </c>
      <c r="L4" s="68" t="s">
        <v>164</v>
      </c>
    </row>
    <row r="5" spans="1:19" x14ac:dyDescent="0.25">
      <c r="A5" s="33" t="s">
        <v>143</v>
      </c>
      <c r="B5" s="79">
        <v>17915</v>
      </c>
      <c r="C5" s="80">
        <v>65.400000000000006</v>
      </c>
      <c r="D5" s="81" t="s">
        <v>760</v>
      </c>
      <c r="E5" s="17"/>
      <c r="F5" s="79">
        <v>28685</v>
      </c>
      <c r="G5" s="80">
        <v>104.7</v>
      </c>
      <c r="H5" s="81" t="s">
        <v>736</v>
      </c>
      <c r="I5" s="79"/>
      <c r="J5" s="79">
        <v>44140</v>
      </c>
      <c r="K5" s="80">
        <v>161.1</v>
      </c>
      <c r="L5" s="81" t="s">
        <v>737</v>
      </c>
      <c r="R5" s="42"/>
      <c r="S5" s="166"/>
    </row>
    <row r="6" spans="1:19" x14ac:dyDescent="0.25">
      <c r="A6" s="56" t="s">
        <v>167</v>
      </c>
      <c r="B6" s="82"/>
      <c r="C6" s="83"/>
      <c r="D6" s="84"/>
      <c r="E6" s="85"/>
      <c r="F6" s="85"/>
      <c r="G6" s="83"/>
      <c r="H6" s="84"/>
      <c r="I6" s="85"/>
      <c r="J6" s="85"/>
      <c r="K6" s="83"/>
      <c r="L6" s="84"/>
      <c r="R6" s="42"/>
      <c r="S6" s="166"/>
    </row>
    <row r="7" spans="1:19" x14ac:dyDescent="0.25">
      <c r="A7" s="86" t="s">
        <v>786</v>
      </c>
      <c r="B7" s="42">
        <v>8280</v>
      </c>
      <c r="C7" s="80">
        <v>60.9</v>
      </c>
      <c r="D7" s="81" t="s">
        <v>738</v>
      </c>
      <c r="E7" s="42"/>
      <c r="F7" s="87">
        <v>12950</v>
      </c>
      <c r="G7" s="88">
        <v>95.3</v>
      </c>
      <c r="H7" s="81" t="s">
        <v>739</v>
      </c>
      <c r="I7" s="87"/>
      <c r="J7" s="87">
        <v>19455</v>
      </c>
      <c r="K7" s="80">
        <v>143.19999999999999</v>
      </c>
      <c r="L7" s="81" t="s">
        <v>740</v>
      </c>
      <c r="R7" s="4"/>
      <c r="S7" s="166"/>
    </row>
    <row r="8" spans="1:19" x14ac:dyDescent="0.25">
      <c r="A8" s="86" t="s">
        <v>787</v>
      </c>
      <c r="B8" s="42">
        <v>9630</v>
      </c>
      <c r="C8" s="89">
        <v>69.7</v>
      </c>
      <c r="D8" s="81" t="s">
        <v>741</v>
      </c>
      <c r="E8" s="17"/>
      <c r="F8" s="87">
        <v>15735</v>
      </c>
      <c r="G8" s="88">
        <v>113.8</v>
      </c>
      <c r="H8" s="81" t="s">
        <v>742</v>
      </c>
      <c r="I8" s="87"/>
      <c r="J8" s="79">
        <v>24690</v>
      </c>
      <c r="K8" s="80">
        <v>178.6</v>
      </c>
      <c r="L8" s="81" t="s">
        <v>743</v>
      </c>
      <c r="R8" s="4"/>
    </row>
    <row r="9" spans="1:19" x14ac:dyDescent="0.25">
      <c r="A9" s="56" t="s">
        <v>334</v>
      </c>
      <c r="B9" s="85"/>
      <c r="C9" s="83"/>
      <c r="D9" s="84"/>
      <c r="E9" s="85"/>
      <c r="F9" s="85"/>
      <c r="G9" s="83"/>
      <c r="H9" s="84"/>
      <c r="I9" s="85"/>
      <c r="J9" s="85"/>
      <c r="K9" s="83"/>
      <c r="L9" s="84"/>
    </row>
    <row r="10" spans="1:19" x14ac:dyDescent="0.25">
      <c r="A10" s="38" t="s">
        <v>289</v>
      </c>
      <c r="B10" s="3">
        <v>195</v>
      </c>
      <c r="C10" s="16">
        <v>1.3</v>
      </c>
      <c r="D10" s="90" t="s">
        <v>485</v>
      </c>
      <c r="E10" s="79"/>
      <c r="F10" s="3">
        <v>330</v>
      </c>
      <c r="G10" s="16">
        <v>2.1</v>
      </c>
      <c r="H10" s="90" t="s">
        <v>744</v>
      </c>
      <c r="I10" s="79"/>
      <c r="J10" s="3">
        <v>565</v>
      </c>
      <c r="K10" s="16">
        <v>3.6</v>
      </c>
      <c r="L10" s="90" t="s">
        <v>745</v>
      </c>
    </row>
    <row r="11" spans="1:19" x14ac:dyDescent="0.25">
      <c r="A11" s="38" t="s">
        <v>285</v>
      </c>
      <c r="B11" s="3">
        <v>1060</v>
      </c>
      <c r="C11" s="16">
        <v>26.1</v>
      </c>
      <c r="D11" s="90" t="s">
        <v>746</v>
      </c>
      <c r="E11" s="79"/>
      <c r="F11" s="3">
        <v>1645</v>
      </c>
      <c r="G11" s="16">
        <v>40.5</v>
      </c>
      <c r="H11" s="90" t="s">
        <v>747</v>
      </c>
      <c r="I11" s="79"/>
      <c r="J11" s="3">
        <v>2280</v>
      </c>
      <c r="K11" s="16">
        <v>56.2</v>
      </c>
      <c r="L11" s="90" t="s">
        <v>165</v>
      </c>
    </row>
    <row r="12" spans="1:19" x14ac:dyDescent="0.25">
      <c r="A12" s="38" t="s">
        <v>286</v>
      </c>
      <c r="B12" s="3">
        <v>3905</v>
      </c>
      <c r="C12" s="16">
        <v>107.6</v>
      </c>
      <c r="D12" s="90" t="s">
        <v>748</v>
      </c>
      <c r="E12" s="79"/>
      <c r="F12" s="3">
        <v>6030</v>
      </c>
      <c r="G12" s="16">
        <v>166.2</v>
      </c>
      <c r="H12" s="90" t="s">
        <v>749</v>
      </c>
      <c r="I12" s="79"/>
      <c r="J12" s="3">
        <v>8550</v>
      </c>
      <c r="K12" s="16">
        <v>235.7</v>
      </c>
      <c r="L12" s="90" t="s">
        <v>750</v>
      </c>
    </row>
    <row r="13" spans="1:19" x14ac:dyDescent="0.25">
      <c r="A13" s="38" t="s">
        <v>287</v>
      </c>
      <c r="B13" s="3">
        <v>6550</v>
      </c>
      <c r="C13" s="16">
        <v>274.60000000000002</v>
      </c>
      <c r="D13" s="90" t="s">
        <v>751</v>
      </c>
      <c r="E13" s="79"/>
      <c r="F13" s="3">
        <v>10475</v>
      </c>
      <c r="G13" s="16">
        <v>439.2</v>
      </c>
      <c r="H13" s="90" t="s">
        <v>752</v>
      </c>
      <c r="I13" s="79"/>
      <c r="J13" s="3">
        <v>15650</v>
      </c>
      <c r="K13" s="16">
        <v>656.1</v>
      </c>
      <c r="L13" s="90" t="s">
        <v>753</v>
      </c>
    </row>
    <row r="14" spans="1:19" ht="15" customHeight="1" x14ac:dyDescent="0.25">
      <c r="A14" s="38" t="s">
        <v>288</v>
      </c>
      <c r="B14" s="3">
        <v>4900</v>
      </c>
      <c r="C14" s="16">
        <v>382.3</v>
      </c>
      <c r="D14" s="90" t="s">
        <v>754</v>
      </c>
      <c r="E14" s="79"/>
      <c r="F14" s="3">
        <v>8060</v>
      </c>
      <c r="G14" s="16">
        <v>628.79999999999995</v>
      </c>
      <c r="H14" s="90" t="s">
        <v>755</v>
      </c>
      <c r="I14" s="79"/>
      <c r="J14" s="3">
        <v>12995</v>
      </c>
      <c r="K14" s="16">
        <v>1013.8</v>
      </c>
      <c r="L14" s="90" t="s">
        <v>756</v>
      </c>
      <c r="N14" s="47"/>
    </row>
    <row r="15" spans="1:19" ht="15.75" thickBot="1" x14ac:dyDescent="0.3">
      <c r="A15" s="91" t="s">
        <v>290</v>
      </c>
      <c r="B15" s="3">
        <v>1305</v>
      </c>
      <c r="C15" s="16">
        <v>234.7</v>
      </c>
      <c r="D15" s="90" t="s">
        <v>757</v>
      </c>
      <c r="E15" s="92"/>
      <c r="F15" s="3">
        <v>2140</v>
      </c>
      <c r="G15" s="16">
        <v>384.9</v>
      </c>
      <c r="H15" s="90" t="s">
        <v>758</v>
      </c>
      <c r="I15" s="92"/>
      <c r="J15" s="3">
        <v>4095</v>
      </c>
      <c r="K15" s="16">
        <v>736.5</v>
      </c>
      <c r="L15" s="90" t="s">
        <v>759</v>
      </c>
    </row>
    <row r="16" spans="1:19" s="268" customFormat="1" x14ac:dyDescent="0.25">
      <c r="A16" s="408" t="s">
        <v>730</v>
      </c>
      <c r="B16" s="408"/>
      <c r="C16" s="408"/>
      <c r="D16" s="408"/>
      <c r="E16" s="408"/>
      <c r="F16" s="408"/>
      <c r="G16" s="408"/>
      <c r="H16" s="408"/>
      <c r="I16" s="408"/>
      <c r="J16" s="408"/>
      <c r="K16" s="408"/>
      <c r="L16" s="408"/>
      <c r="N16" s="47"/>
    </row>
    <row r="17" spans="1:12" ht="43.15" customHeight="1" x14ac:dyDescent="0.25">
      <c r="A17" s="402" t="s">
        <v>166</v>
      </c>
      <c r="B17" s="402"/>
      <c r="C17" s="402"/>
      <c r="D17" s="402"/>
      <c r="E17" s="402"/>
      <c r="F17" s="402"/>
      <c r="G17" s="402"/>
      <c r="H17" s="402"/>
      <c r="I17" s="402"/>
      <c r="J17" s="402"/>
      <c r="K17" s="402"/>
      <c r="L17" s="402"/>
    </row>
    <row r="18" spans="1:12" x14ac:dyDescent="0.25">
      <c r="A18" s="347" t="s">
        <v>144</v>
      </c>
      <c r="B18" s="347"/>
      <c r="C18" s="347"/>
      <c r="D18" s="347"/>
      <c r="E18" s="347"/>
      <c r="F18" s="347"/>
      <c r="G18" s="347"/>
      <c r="H18" s="347"/>
      <c r="I18" s="347"/>
      <c r="J18" s="347"/>
      <c r="K18" s="347"/>
      <c r="L18" s="347"/>
    </row>
    <row r="19" spans="1:12" x14ac:dyDescent="0.25">
      <c r="A19" s="347" t="s">
        <v>324</v>
      </c>
      <c r="B19" s="347"/>
      <c r="C19" s="347"/>
      <c r="D19" s="347"/>
      <c r="E19" s="347"/>
      <c r="F19" s="347"/>
      <c r="G19" s="347"/>
      <c r="H19" s="347"/>
      <c r="I19" s="347"/>
      <c r="J19" s="347"/>
      <c r="K19" s="347"/>
      <c r="L19" s="347"/>
    </row>
  </sheetData>
  <customSheetViews>
    <customSheetView guid="{C4A283EE-C4B0-4E29-8C19-4963E37D90B7}">
      <selection activeCell="U16" sqref="U16"/>
      <pageMargins left="0.7" right="0.7" top="0.75" bottom="0.75" header="0.3" footer="0.3"/>
    </customSheetView>
    <customSheetView guid="{4065E717-11DE-4CCC-99D1-B3BA920E3F92}">
      <selection activeCell="U16" sqref="U16"/>
      <pageMargins left="0.7" right="0.7" top="0.75" bottom="0.75" header="0.3" footer="0.3"/>
    </customSheetView>
    <customSheetView guid="{B848C897-026E-44C8-A434-4C9BC47821B0}">
      <selection activeCell="U16" sqref="U16"/>
      <pageMargins left="0.7" right="0.7" top="0.75" bottom="0.75" header="0.3" footer="0.3"/>
    </customSheetView>
  </customSheetViews>
  <mergeCells count="11">
    <mergeCell ref="A17:L17"/>
    <mergeCell ref="A18:L18"/>
    <mergeCell ref="A19:L19"/>
    <mergeCell ref="A1:L1"/>
    <mergeCell ref="B2:D2"/>
    <mergeCell ref="F2:H2"/>
    <mergeCell ref="J2:L2"/>
    <mergeCell ref="B3:B4"/>
    <mergeCell ref="F3:F4"/>
    <mergeCell ref="J3:J4"/>
    <mergeCell ref="A16:L1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29"/>
  <sheetViews>
    <sheetView zoomScale="101" workbookViewId="0">
      <selection activeCell="P31" sqref="P31"/>
    </sheetView>
  </sheetViews>
  <sheetFormatPr defaultRowHeight="15" x14ac:dyDescent="0.25"/>
  <cols>
    <col min="1" max="1" width="14.85546875" customWidth="1"/>
    <col min="2" max="2" width="10.7109375" customWidth="1"/>
    <col min="3" max="3" width="8.85546875" customWidth="1"/>
    <col min="4" max="4" width="9" customWidth="1"/>
    <col min="5" max="11" width="7.28515625" customWidth="1"/>
    <col min="12" max="12" width="8.28515625" customWidth="1"/>
    <col min="13" max="13" width="7.28515625" customWidth="1"/>
    <col min="14" max="14" width="6.7109375" customWidth="1"/>
  </cols>
  <sheetData>
    <row r="1" spans="1:25" ht="15.75" x14ac:dyDescent="0.25">
      <c r="A1" s="45"/>
      <c r="B1" s="45"/>
      <c r="C1" s="45"/>
      <c r="D1" s="45"/>
      <c r="E1" s="69"/>
      <c r="F1" s="69"/>
      <c r="G1" s="69"/>
      <c r="H1" s="69"/>
      <c r="I1" s="69"/>
      <c r="J1" s="69"/>
      <c r="K1" s="69"/>
      <c r="L1" s="69"/>
      <c r="M1" s="69"/>
      <c r="N1" s="69"/>
      <c r="O1" s="69"/>
      <c r="P1" s="69"/>
      <c r="Q1" s="69"/>
      <c r="R1" s="69"/>
      <c r="S1" s="69"/>
      <c r="T1" s="69"/>
      <c r="U1" s="69"/>
      <c r="V1" s="69"/>
      <c r="W1" s="69"/>
      <c r="X1" s="69"/>
    </row>
    <row r="2" spans="1:25" x14ac:dyDescent="0.25">
      <c r="A2" s="69"/>
      <c r="B2" s="69"/>
      <c r="C2" s="69"/>
      <c r="D2" s="69"/>
      <c r="E2" s="69"/>
      <c r="F2" s="69"/>
      <c r="G2" s="69"/>
      <c r="H2" s="69"/>
      <c r="I2" s="69"/>
      <c r="J2" s="69"/>
      <c r="K2" s="69"/>
      <c r="L2" s="69"/>
      <c r="M2" s="69"/>
      <c r="N2" s="69"/>
      <c r="O2" s="69"/>
      <c r="P2" s="69"/>
      <c r="Q2" s="69"/>
      <c r="R2" s="69"/>
      <c r="S2" s="69"/>
      <c r="T2" s="69"/>
      <c r="U2" s="69"/>
      <c r="V2" s="69"/>
      <c r="W2" s="69"/>
      <c r="X2" s="69"/>
    </row>
    <row r="3" spans="1:25" x14ac:dyDescent="0.25">
      <c r="A3" s="47"/>
      <c r="B3" s="69"/>
      <c r="C3" s="69"/>
      <c r="D3" s="69"/>
      <c r="E3" s="69"/>
      <c r="F3" s="69"/>
      <c r="G3" s="69"/>
      <c r="H3" s="69"/>
      <c r="I3" s="69"/>
      <c r="J3" s="69"/>
      <c r="K3" s="69"/>
      <c r="L3" s="69"/>
      <c r="M3" s="69"/>
      <c r="N3" s="69"/>
      <c r="O3" s="69"/>
      <c r="P3" s="69"/>
      <c r="Q3" s="69"/>
      <c r="R3" s="69"/>
      <c r="S3" s="69"/>
      <c r="T3" s="69"/>
      <c r="U3" s="69"/>
      <c r="V3" s="69"/>
      <c r="W3" s="69"/>
      <c r="X3" s="69"/>
    </row>
    <row r="4" spans="1:25" ht="14.65" customHeight="1" x14ac:dyDescent="0.25">
      <c r="A4" s="271" t="s">
        <v>731</v>
      </c>
      <c r="B4" s="196"/>
      <c r="C4" s="196"/>
      <c r="D4" s="196"/>
      <c r="E4" s="196"/>
      <c r="F4" s="196"/>
      <c r="G4" s="196"/>
      <c r="H4" s="196"/>
      <c r="I4" s="196"/>
      <c r="J4" s="196"/>
      <c r="K4" s="196"/>
      <c r="L4" s="196"/>
      <c r="M4" s="169"/>
      <c r="N4" s="169"/>
      <c r="O4" s="69"/>
      <c r="P4" s="69"/>
      <c r="Q4" s="69"/>
      <c r="R4" s="69"/>
      <c r="S4" s="69"/>
      <c r="T4" s="69"/>
      <c r="U4" s="69"/>
      <c r="V4" s="69"/>
      <c r="W4" s="69"/>
      <c r="X4" s="69"/>
    </row>
    <row r="5" spans="1:25" ht="15.75" thickBot="1" x14ac:dyDescent="0.3">
      <c r="A5" s="197"/>
      <c r="B5" s="352" t="s">
        <v>241</v>
      </c>
      <c r="C5" s="352"/>
      <c r="D5" s="352"/>
      <c r="E5" s="197"/>
      <c r="F5" s="197"/>
      <c r="G5" s="69"/>
      <c r="H5" s="69"/>
      <c r="I5" s="69"/>
      <c r="J5" s="69"/>
      <c r="K5" s="69"/>
      <c r="L5" s="69"/>
      <c r="M5" s="69"/>
      <c r="N5" s="69"/>
      <c r="O5" s="69"/>
      <c r="P5" s="69"/>
      <c r="Q5" s="69"/>
      <c r="R5" s="69"/>
      <c r="S5" s="69"/>
      <c r="T5" s="69"/>
      <c r="U5" s="69"/>
      <c r="V5" s="69"/>
      <c r="W5" s="69"/>
      <c r="X5" s="69"/>
    </row>
    <row r="6" spans="1:25" ht="15.75" thickBot="1" x14ac:dyDescent="0.3">
      <c r="A6" s="198" t="s">
        <v>335</v>
      </c>
      <c r="B6" s="199" t="s">
        <v>140</v>
      </c>
      <c r="C6" s="199" t="s">
        <v>4</v>
      </c>
      <c r="D6" s="199" t="s">
        <v>5</v>
      </c>
      <c r="E6" s="197"/>
      <c r="F6" s="197"/>
      <c r="G6" s="166"/>
      <c r="H6" s="166"/>
      <c r="I6" s="69"/>
      <c r="J6" s="69"/>
      <c r="K6" s="69"/>
      <c r="L6" s="69"/>
      <c r="M6" s="69"/>
      <c r="N6" s="69"/>
      <c r="O6" s="69"/>
      <c r="P6" s="69"/>
      <c r="Q6" s="69"/>
      <c r="R6" s="69"/>
      <c r="S6" s="69"/>
      <c r="T6" s="69"/>
      <c r="U6" s="69"/>
      <c r="V6" s="69"/>
      <c r="W6" s="69"/>
      <c r="X6" s="69"/>
    </row>
    <row r="7" spans="1:25" x14ac:dyDescent="0.25">
      <c r="A7" s="197" t="s">
        <v>336</v>
      </c>
      <c r="B7" s="225">
        <v>65.400000000000006</v>
      </c>
      <c r="C7" s="225">
        <v>60.9</v>
      </c>
      <c r="D7" s="225">
        <v>69.7</v>
      </c>
      <c r="E7" s="197"/>
      <c r="F7" s="197"/>
      <c r="G7" s="166"/>
      <c r="H7" s="166"/>
      <c r="I7" s="69"/>
      <c r="J7" s="69"/>
      <c r="K7" s="69"/>
      <c r="L7" s="69"/>
      <c r="M7" s="69"/>
      <c r="N7" s="69"/>
      <c r="O7" s="69"/>
      <c r="P7" s="69"/>
      <c r="Q7" s="69"/>
      <c r="R7" s="69"/>
      <c r="S7" s="69"/>
      <c r="T7" s="69"/>
      <c r="U7" s="69"/>
      <c r="V7" s="69"/>
      <c r="W7" s="69"/>
      <c r="X7" s="69"/>
    </row>
    <row r="8" spans="1:25" x14ac:dyDescent="0.25">
      <c r="A8" s="197" t="s">
        <v>337</v>
      </c>
      <c r="B8" s="225">
        <v>39.299999999999997</v>
      </c>
      <c r="C8" s="225">
        <v>34.4</v>
      </c>
      <c r="D8" s="225">
        <v>44.099999999999994</v>
      </c>
      <c r="E8" s="197"/>
      <c r="F8" s="197"/>
      <c r="G8" s="89"/>
      <c r="H8" s="89"/>
      <c r="I8" s="89"/>
      <c r="J8" s="69"/>
      <c r="K8" s="69"/>
      <c r="L8" s="69"/>
      <c r="M8" s="69"/>
      <c r="N8" s="69"/>
      <c r="O8" s="69"/>
      <c r="P8" s="69"/>
      <c r="Q8" s="69"/>
      <c r="R8" s="69"/>
      <c r="S8" s="69"/>
      <c r="T8" s="69"/>
      <c r="U8" s="69"/>
      <c r="V8" s="69"/>
      <c r="W8" s="69"/>
      <c r="X8" s="69"/>
    </row>
    <row r="9" spans="1:25" x14ac:dyDescent="0.25">
      <c r="A9" s="197" t="s">
        <v>338</v>
      </c>
      <c r="B9" s="226">
        <v>56.399999999999991</v>
      </c>
      <c r="C9" s="226">
        <v>47.899999999999991</v>
      </c>
      <c r="D9" s="226">
        <v>64.8</v>
      </c>
      <c r="E9" s="197"/>
      <c r="F9" s="197"/>
      <c r="G9" s="166"/>
      <c r="H9" s="166"/>
      <c r="I9" s="69"/>
      <c r="J9" s="69"/>
      <c r="K9" s="69"/>
      <c r="L9" s="69"/>
      <c r="M9" s="69"/>
      <c r="N9" s="69"/>
      <c r="O9" s="69"/>
      <c r="P9" s="69"/>
      <c r="Q9" s="69"/>
      <c r="R9" s="69"/>
      <c r="S9" s="69"/>
      <c r="T9" s="69"/>
      <c r="U9" s="69"/>
      <c r="V9" s="69"/>
      <c r="W9" s="69"/>
      <c r="X9" s="69"/>
    </row>
    <row r="10" spans="1:25" x14ac:dyDescent="0.25">
      <c r="A10" s="204"/>
      <c r="B10" s="227"/>
      <c r="C10" s="227"/>
      <c r="D10" s="227"/>
      <c r="E10" s="227"/>
      <c r="F10" s="227"/>
      <c r="G10" s="166"/>
      <c r="H10" s="166"/>
      <c r="I10" s="69"/>
      <c r="J10" s="69"/>
      <c r="K10" s="69"/>
      <c r="L10" s="69"/>
      <c r="M10" s="69"/>
      <c r="N10" s="69"/>
      <c r="O10" s="69"/>
      <c r="P10" s="69"/>
      <c r="Q10" s="69"/>
      <c r="R10" s="69"/>
      <c r="S10" s="69"/>
      <c r="T10" s="69"/>
      <c r="U10" s="69"/>
      <c r="V10" s="69"/>
      <c r="W10" s="69"/>
      <c r="X10" s="69"/>
    </row>
    <row r="11" spans="1:25" x14ac:dyDescent="0.25">
      <c r="A11" s="197"/>
      <c r="B11" s="202"/>
      <c r="C11" s="202"/>
      <c r="D11" s="202"/>
      <c r="E11" s="202"/>
      <c r="F11" s="197"/>
      <c r="G11" s="69"/>
      <c r="H11" s="69"/>
      <c r="I11" s="69"/>
      <c r="J11" s="69"/>
      <c r="K11" s="69"/>
      <c r="L11" s="69"/>
      <c r="M11" s="69"/>
      <c r="N11" s="69"/>
      <c r="O11" s="69"/>
      <c r="P11" s="69"/>
      <c r="Q11" s="69"/>
      <c r="R11" s="69"/>
      <c r="S11" s="69"/>
      <c r="T11" s="69"/>
      <c r="U11" s="69"/>
      <c r="V11" s="69"/>
      <c r="W11" s="69"/>
      <c r="X11" s="69"/>
      <c r="Y11" s="257"/>
    </row>
    <row r="12" spans="1:25" ht="60" customHeight="1" x14ac:dyDescent="0.25">
      <c r="A12" s="344" t="s">
        <v>800</v>
      </c>
      <c r="B12" s="344"/>
      <c r="C12" s="344"/>
      <c r="D12" s="344"/>
      <c r="E12" s="344"/>
      <c r="F12" s="344"/>
      <c r="G12" s="344"/>
      <c r="H12" s="344"/>
      <c r="I12" s="344"/>
      <c r="J12" s="344"/>
      <c r="K12" s="344"/>
      <c r="L12" s="344"/>
      <c r="M12" s="69"/>
      <c r="N12" s="69"/>
      <c r="O12" s="69"/>
      <c r="P12" s="69"/>
      <c r="Q12" s="69"/>
      <c r="R12" s="69"/>
      <c r="S12" s="69"/>
      <c r="T12" s="69"/>
      <c r="U12" s="69"/>
      <c r="V12" s="69"/>
      <c r="W12" s="69"/>
      <c r="X12" s="69"/>
    </row>
    <row r="13" spans="1:25" x14ac:dyDescent="0.25">
      <c r="A13" s="340" t="s">
        <v>144</v>
      </c>
      <c r="B13" s="340"/>
      <c r="C13" s="340"/>
      <c r="D13" s="340"/>
      <c r="E13" s="340"/>
      <c r="F13" s="340"/>
      <c r="G13" s="340"/>
      <c r="H13" s="340"/>
      <c r="I13" s="340"/>
      <c r="J13" s="340"/>
      <c r="K13" s="69"/>
      <c r="L13" s="69"/>
      <c r="M13" s="69"/>
      <c r="N13" s="69"/>
      <c r="O13" s="69"/>
      <c r="P13" s="69"/>
      <c r="Q13" s="69"/>
      <c r="R13" s="69"/>
      <c r="S13" s="69"/>
      <c r="T13" s="69"/>
      <c r="U13" s="69"/>
      <c r="V13" s="69"/>
      <c r="W13" s="69"/>
      <c r="X13" s="69"/>
    </row>
    <row r="14" spans="1:25" x14ac:dyDescent="0.25">
      <c r="A14" s="389" t="s">
        <v>801</v>
      </c>
      <c r="B14" s="389"/>
      <c r="C14" s="389"/>
      <c r="D14" s="389"/>
      <c r="E14" s="389"/>
      <c r="F14" s="389"/>
      <c r="G14" s="389"/>
      <c r="H14" s="389"/>
      <c r="I14" s="389"/>
      <c r="J14" s="389"/>
      <c r="K14" s="70"/>
      <c r="L14" s="69"/>
      <c r="M14" s="69"/>
      <c r="N14" s="69"/>
      <c r="O14" s="69"/>
      <c r="P14" s="69"/>
      <c r="Q14" s="69"/>
      <c r="R14" s="69"/>
      <c r="S14" s="69"/>
      <c r="T14" s="69"/>
      <c r="U14" s="69"/>
      <c r="V14" s="69"/>
      <c r="W14" s="69"/>
      <c r="X14" s="69"/>
    </row>
    <row r="15" spans="1:25" x14ac:dyDescent="0.25">
      <c r="A15" s="70"/>
      <c r="B15" s="70"/>
      <c r="C15" s="70"/>
      <c r="D15" s="70"/>
      <c r="E15" s="70"/>
      <c r="F15" s="70"/>
      <c r="G15" s="70"/>
      <c r="H15" s="70"/>
      <c r="I15" s="70"/>
      <c r="J15" s="70"/>
      <c r="K15" s="70"/>
      <c r="L15" s="69"/>
      <c r="M15" s="69"/>
      <c r="N15" s="69"/>
      <c r="O15" s="69"/>
      <c r="P15" s="69"/>
      <c r="Q15" s="69"/>
      <c r="R15" s="69"/>
      <c r="S15" s="69"/>
      <c r="T15" s="69"/>
      <c r="U15" s="69"/>
      <c r="V15" s="69"/>
      <c r="W15" s="69"/>
      <c r="X15" s="69"/>
    </row>
    <row r="16" spans="1:25" x14ac:dyDescent="0.25">
      <c r="A16" s="70"/>
      <c r="B16" s="70"/>
      <c r="C16" s="70"/>
      <c r="D16" s="70"/>
      <c r="E16" s="70"/>
      <c r="F16" s="70"/>
      <c r="G16" s="70"/>
      <c r="H16" s="70"/>
      <c r="I16" s="70"/>
      <c r="J16" s="70"/>
      <c r="K16" s="70"/>
      <c r="L16" s="69"/>
      <c r="M16" s="69"/>
      <c r="N16" s="69"/>
      <c r="O16" s="69"/>
      <c r="P16" s="69"/>
      <c r="Q16" s="69"/>
      <c r="R16" s="69"/>
      <c r="S16" s="69"/>
      <c r="T16" s="69"/>
      <c r="U16" s="69"/>
      <c r="V16" s="69"/>
      <c r="W16" s="69"/>
      <c r="X16" s="69"/>
    </row>
    <row r="17" spans="1:25" x14ac:dyDescent="0.25">
      <c r="A17" s="70"/>
      <c r="B17" s="70"/>
      <c r="C17" s="70"/>
      <c r="D17" s="70"/>
      <c r="E17" s="70"/>
      <c r="F17" s="70"/>
      <c r="G17" s="70"/>
      <c r="H17" s="70"/>
      <c r="I17" s="70"/>
      <c r="J17" s="70"/>
      <c r="K17" s="70"/>
      <c r="L17" s="69"/>
      <c r="M17" s="69"/>
      <c r="N17" s="69"/>
      <c r="O17" s="69"/>
      <c r="P17" s="69"/>
      <c r="Q17" s="69"/>
      <c r="R17" s="69"/>
      <c r="S17" s="69"/>
      <c r="T17" s="69"/>
      <c r="U17" s="69"/>
      <c r="V17" s="69"/>
      <c r="W17" s="69"/>
      <c r="X17" s="69"/>
    </row>
    <row r="18" spans="1:25" x14ac:dyDescent="0.25">
      <c r="A18" s="70"/>
      <c r="B18" s="70"/>
      <c r="C18" s="70"/>
      <c r="D18" s="70"/>
      <c r="E18" s="70"/>
      <c r="F18" s="70"/>
      <c r="G18" s="70"/>
      <c r="H18" s="70"/>
      <c r="I18" s="70"/>
      <c r="J18" s="70"/>
      <c r="K18" s="70"/>
      <c r="L18" s="69"/>
      <c r="M18" s="69"/>
      <c r="N18" s="69"/>
      <c r="O18" s="69"/>
      <c r="P18" s="69"/>
      <c r="Q18" s="69"/>
      <c r="R18" s="69"/>
      <c r="S18" s="69"/>
      <c r="T18" s="69"/>
      <c r="U18" s="69"/>
      <c r="V18" s="69"/>
      <c r="W18" s="69"/>
      <c r="X18" s="69"/>
    </row>
    <row r="19" spans="1:25" x14ac:dyDescent="0.25">
      <c r="A19" s="59"/>
      <c r="B19" s="70"/>
      <c r="C19" s="70"/>
      <c r="D19" s="70"/>
      <c r="E19" s="70"/>
      <c r="F19" s="70"/>
      <c r="G19" s="70"/>
      <c r="H19" s="70"/>
      <c r="I19" s="70"/>
      <c r="J19" s="70"/>
      <c r="K19" s="70"/>
      <c r="L19" s="69"/>
      <c r="M19" s="69"/>
      <c r="N19" s="69"/>
      <c r="O19" s="69"/>
      <c r="P19" s="69"/>
      <c r="Q19" s="69"/>
      <c r="R19" s="69"/>
      <c r="S19" s="69"/>
      <c r="T19" s="69"/>
      <c r="U19" s="69"/>
      <c r="V19" s="69"/>
      <c r="W19" s="69"/>
      <c r="X19" s="69"/>
    </row>
    <row r="20" spans="1:25" x14ac:dyDescent="0.25">
      <c r="A20" s="69"/>
      <c r="B20" s="4"/>
      <c r="C20" s="4"/>
      <c r="D20" s="4"/>
      <c r="E20" s="4"/>
      <c r="F20" s="69"/>
      <c r="G20" s="69"/>
      <c r="H20" s="69"/>
      <c r="I20" s="69"/>
      <c r="J20" s="69"/>
      <c r="K20" s="69"/>
      <c r="L20" s="69"/>
      <c r="M20" s="69"/>
      <c r="N20" s="69"/>
      <c r="O20" s="69"/>
      <c r="P20" s="69"/>
      <c r="Q20" s="69"/>
      <c r="R20" s="69"/>
      <c r="S20" s="69"/>
      <c r="T20" s="69"/>
      <c r="U20" s="69"/>
      <c r="V20" s="69"/>
      <c r="W20" s="69"/>
      <c r="X20" s="69"/>
      <c r="Y20" s="257"/>
    </row>
    <row r="21" spans="1:25" x14ac:dyDescent="0.25">
      <c r="A21" s="69"/>
      <c r="B21" s="4"/>
      <c r="C21" s="4"/>
      <c r="D21" s="4"/>
      <c r="E21" s="4"/>
      <c r="F21" s="69"/>
      <c r="G21" s="69"/>
      <c r="H21" s="69"/>
      <c r="I21" s="69"/>
      <c r="J21" s="69"/>
      <c r="K21" s="69"/>
      <c r="L21" s="69"/>
      <c r="M21" s="69"/>
      <c r="N21" s="69"/>
      <c r="O21" s="69"/>
      <c r="P21" s="69"/>
      <c r="Q21" s="69"/>
      <c r="R21" s="69"/>
      <c r="S21" s="69"/>
      <c r="T21" s="69"/>
      <c r="U21" s="69"/>
      <c r="V21" s="69"/>
      <c r="W21" s="69"/>
      <c r="X21" s="69"/>
    </row>
    <row r="22" spans="1:25" x14ac:dyDescent="0.25">
      <c r="A22" s="69"/>
      <c r="B22" s="4"/>
      <c r="C22" s="4"/>
      <c r="D22" s="4"/>
      <c r="E22" s="4"/>
      <c r="F22" s="69"/>
      <c r="G22" s="69"/>
      <c r="H22" s="69"/>
      <c r="I22" s="69"/>
      <c r="J22" s="69"/>
      <c r="K22" s="69"/>
      <c r="L22" s="69"/>
      <c r="M22" s="69"/>
      <c r="N22" s="69"/>
      <c r="O22" s="69"/>
      <c r="P22" s="69"/>
      <c r="Q22" s="69"/>
      <c r="R22" s="69"/>
      <c r="S22" s="69"/>
      <c r="T22" s="69"/>
      <c r="U22" s="69"/>
      <c r="V22" s="69"/>
      <c r="W22" s="69"/>
      <c r="X22" s="69"/>
    </row>
    <row r="23" spans="1:25" x14ac:dyDescent="0.25">
      <c r="A23" s="69"/>
      <c r="B23" s="93"/>
      <c r="C23" s="93"/>
      <c r="D23" s="93"/>
      <c r="E23" s="93"/>
      <c r="F23" s="69"/>
      <c r="G23" s="69"/>
      <c r="H23" s="69"/>
      <c r="I23" s="69"/>
      <c r="J23" s="69"/>
      <c r="K23" s="69"/>
      <c r="L23" s="69"/>
      <c r="M23" s="69"/>
      <c r="N23" s="69"/>
      <c r="O23" s="69"/>
      <c r="P23" s="69"/>
      <c r="Q23" s="69"/>
      <c r="R23" s="69" t="s">
        <v>802</v>
      </c>
      <c r="S23" s="69"/>
      <c r="T23" s="69"/>
      <c r="U23" s="69"/>
      <c r="V23" s="69"/>
      <c r="W23" s="69"/>
      <c r="X23" s="69"/>
    </row>
    <row r="24" spans="1:25" s="197" customFormat="1" ht="15.75" thickBot="1" x14ac:dyDescent="0.3">
      <c r="A24" s="198"/>
      <c r="B24" s="199" t="s">
        <v>140</v>
      </c>
      <c r="C24" s="199" t="s">
        <v>4</v>
      </c>
      <c r="D24" s="199" t="s">
        <v>5</v>
      </c>
      <c r="E24" s="200"/>
      <c r="F24" s="199" t="s">
        <v>140</v>
      </c>
      <c r="G24" s="199" t="s">
        <v>4</v>
      </c>
      <c r="H24" s="199" t="s">
        <v>5</v>
      </c>
      <c r="J24" s="47"/>
    </row>
    <row r="25" spans="1:25" s="197" customFormat="1" x14ac:dyDescent="0.25">
      <c r="A25" s="197" t="s">
        <v>325</v>
      </c>
      <c r="B25" s="201">
        <v>17915</v>
      </c>
      <c r="C25" s="201">
        <v>8280</v>
      </c>
      <c r="D25" s="201">
        <v>9630</v>
      </c>
      <c r="E25" s="202"/>
      <c r="F25" s="203">
        <f t="shared" ref="F25:H27" si="0">B25/B$28</f>
        <v>0.40586769370185771</v>
      </c>
      <c r="G25" s="203">
        <f t="shared" si="0"/>
        <v>0.425597532767926</v>
      </c>
      <c r="H25" s="203">
        <f t="shared" si="0"/>
        <v>0.39003645200486026</v>
      </c>
    </row>
    <row r="26" spans="1:25" s="197" customFormat="1" x14ac:dyDescent="0.25">
      <c r="A26" s="197" t="s">
        <v>326</v>
      </c>
      <c r="B26" s="201">
        <f>28685-17915</f>
        <v>10770</v>
      </c>
      <c r="C26" s="202">
        <f>12950-8280</f>
        <v>4670</v>
      </c>
      <c r="D26" s="202">
        <f>15735-9630</f>
        <v>6105</v>
      </c>
      <c r="E26" s="202"/>
      <c r="F26" s="203">
        <f t="shared" si="0"/>
        <v>0.2439963751699139</v>
      </c>
      <c r="G26" s="203">
        <f t="shared" si="0"/>
        <v>0.24004112053456694</v>
      </c>
      <c r="H26" s="203">
        <f t="shared" si="0"/>
        <v>0.24726609963547996</v>
      </c>
    </row>
    <row r="27" spans="1:25" s="197" customFormat="1" x14ac:dyDescent="0.25">
      <c r="A27" s="197" t="s">
        <v>327</v>
      </c>
      <c r="B27" s="202">
        <f>44140-28685</f>
        <v>15455</v>
      </c>
      <c r="C27" s="202">
        <f>19455-12950</f>
        <v>6505</v>
      </c>
      <c r="D27" s="202">
        <f>24690-15735</f>
        <v>8955</v>
      </c>
      <c r="E27" s="202"/>
      <c r="F27" s="203">
        <f t="shared" si="0"/>
        <v>0.35013593112822838</v>
      </c>
      <c r="G27" s="203">
        <f t="shared" si="0"/>
        <v>0.33436134669750706</v>
      </c>
      <c r="H27" s="203">
        <f t="shared" si="0"/>
        <v>0.36269744835965978</v>
      </c>
    </row>
    <row r="28" spans="1:25" s="197" customFormat="1" x14ac:dyDescent="0.25">
      <c r="A28" s="204" t="s">
        <v>151</v>
      </c>
      <c r="B28" s="205">
        <f>SUM(B25:B27)</f>
        <v>44140</v>
      </c>
      <c r="C28" s="205">
        <f>SUM(C25:C27)</f>
        <v>19455</v>
      </c>
      <c r="D28" s="205">
        <f>SUM(D25:D27)</f>
        <v>24690</v>
      </c>
      <c r="E28" s="205"/>
      <c r="F28" s="206">
        <f>SUM(F25:F27)</f>
        <v>1</v>
      </c>
      <c r="G28" s="206">
        <f>SUM(G25:G27)</f>
        <v>1</v>
      </c>
      <c r="H28" s="206">
        <f>SUM(H25:H27)</f>
        <v>1</v>
      </c>
    </row>
    <row r="29" spans="1:25" s="197" customFormat="1" x14ac:dyDescent="0.25"/>
  </sheetData>
  <customSheetViews>
    <customSheetView guid="{C4A283EE-C4B0-4E29-8C19-4963E37D90B7}" scale="101">
      <selection activeCell="V31" sqref="V31"/>
      <pageMargins left="0.7" right="0.7" top="0.75" bottom="0.75" header="0.3" footer="0.3"/>
      <pageSetup orientation="portrait" verticalDpi="0" r:id="rId1"/>
    </customSheetView>
    <customSheetView guid="{4065E717-11DE-4CCC-99D1-B3BA920E3F92}" scale="101">
      <selection activeCell="V31" sqref="V31"/>
      <pageMargins left="0.7" right="0.7" top="0.75" bottom="0.75" header="0.3" footer="0.3"/>
      <pageSetup orientation="portrait" verticalDpi="0" r:id="rId2"/>
    </customSheetView>
    <customSheetView guid="{B848C897-026E-44C8-A434-4C9BC47821B0}" scale="101">
      <selection activeCell="V31" sqref="V31"/>
      <pageMargins left="0.7" right="0.7" top="0.75" bottom="0.75" header="0.3" footer="0.3"/>
      <pageSetup orientation="portrait" verticalDpi="0" r:id="rId3"/>
    </customSheetView>
  </customSheetViews>
  <mergeCells count="4">
    <mergeCell ref="A12:L12"/>
    <mergeCell ref="A13:J13"/>
    <mergeCell ref="A14:J14"/>
    <mergeCell ref="B5:D5"/>
  </mergeCells>
  <pageMargins left="0.7" right="0.7" top="0.75" bottom="0.75" header="0.3" footer="0.3"/>
  <pageSetup orientation="portrait" verticalDpi="0" r:id="rId4"/>
  <drawing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1"/>
  <sheetViews>
    <sheetView topLeftCell="A34" zoomScale="110" zoomScaleNormal="110" workbookViewId="0">
      <selection activeCell="A16" sqref="A16:D16"/>
    </sheetView>
  </sheetViews>
  <sheetFormatPr defaultRowHeight="15" x14ac:dyDescent="0.25"/>
  <cols>
    <col min="1" max="1" width="30.5703125" customWidth="1"/>
    <col min="2" max="2" width="11.140625" customWidth="1"/>
    <col min="3" max="3" width="10.42578125" customWidth="1"/>
    <col min="4" max="4" width="15.42578125" customWidth="1"/>
  </cols>
  <sheetData>
    <row r="1" spans="1:9" ht="28.9" customHeight="1" thickBot="1" x14ac:dyDescent="0.3">
      <c r="A1" s="410" t="s">
        <v>339</v>
      </c>
      <c r="B1" s="410"/>
      <c r="C1" s="410"/>
      <c r="D1" s="410"/>
      <c r="E1" s="9"/>
    </row>
    <row r="2" spans="1:9" ht="28.9" customHeight="1" thickBot="1" x14ac:dyDescent="0.3">
      <c r="A2" s="177" t="s">
        <v>333</v>
      </c>
      <c r="B2" s="178" t="s">
        <v>242</v>
      </c>
      <c r="C2" s="409" t="s">
        <v>328</v>
      </c>
      <c r="D2" s="409"/>
    </row>
    <row r="3" spans="1:9" s="166" customFormat="1" x14ac:dyDescent="0.25">
      <c r="A3" s="159" t="s">
        <v>84</v>
      </c>
      <c r="B3" s="159">
        <v>40</v>
      </c>
      <c r="C3" s="181">
        <v>110.4</v>
      </c>
      <c r="D3" s="99" t="s">
        <v>762</v>
      </c>
    </row>
    <row r="4" spans="1:9" s="166" customFormat="1" x14ac:dyDescent="0.25">
      <c r="A4" s="159" t="s">
        <v>85</v>
      </c>
      <c r="B4" s="159">
        <v>30</v>
      </c>
      <c r="C4" s="181">
        <v>68.099999999999994</v>
      </c>
      <c r="D4" s="99" t="s">
        <v>763</v>
      </c>
    </row>
    <row r="5" spans="1:9" s="166" customFormat="1" x14ac:dyDescent="0.25">
      <c r="A5" s="159" t="s">
        <v>86</v>
      </c>
      <c r="B5" s="159">
        <v>45</v>
      </c>
      <c r="C5" s="181">
        <v>120.3</v>
      </c>
      <c r="D5" s="99" t="s">
        <v>764</v>
      </c>
    </row>
    <row r="6" spans="1:9" s="166" customFormat="1" x14ac:dyDescent="0.25">
      <c r="A6" s="159" t="s">
        <v>87</v>
      </c>
      <c r="B6" s="160">
        <v>7020</v>
      </c>
      <c r="C6" s="181">
        <v>148</v>
      </c>
      <c r="D6" s="99" t="s">
        <v>765</v>
      </c>
    </row>
    <row r="7" spans="1:9" s="166" customFormat="1" x14ac:dyDescent="0.25">
      <c r="A7" s="159" t="s">
        <v>88</v>
      </c>
      <c r="B7" s="160">
        <v>4740</v>
      </c>
      <c r="C7" s="181">
        <v>115.2</v>
      </c>
      <c r="D7" s="99" t="s">
        <v>766</v>
      </c>
    </row>
    <row r="8" spans="1:9" s="166" customFormat="1" x14ac:dyDescent="0.25">
      <c r="A8" s="159" t="s">
        <v>89</v>
      </c>
      <c r="B8" s="160">
        <v>1630</v>
      </c>
      <c r="C8" s="181">
        <v>145.9</v>
      </c>
      <c r="D8" s="99" t="s">
        <v>767</v>
      </c>
    </row>
    <row r="9" spans="1:9" s="166" customFormat="1" x14ac:dyDescent="0.25">
      <c r="A9" s="159" t="s">
        <v>90</v>
      </c>
      <c r="B9" s="160">
        <v>2380</v>
      </c>
      <c r="C9" s="181">
        <v>185.1</v>
      </c>
      <c r="D9" s="99" t="s">
        <v>768</v>
      </c>
    </row>
    <row r="10" spans="1:9" s="166" customFormat="1" x14ac:dyDescent="0.25">
      <c r="A10" s="159" t="s">
        <v>91</v>
      </c>
      <c r="B10" s="160">
        <v>22875</v>
      </c>
      <c r="C10" s="181">
        <v>167.4</v>
      </c>
      <c r="D10" s="99" t="s">
        <v>769</v>
      </c>
    </row>
    <row r="11" spans="1:9" s="166" customFormat="1" x14ac:dyDescent="0.25">
      <c r="A11" s="159" t="s">
        <v>92</v>
      </c>
      <c r="B11" s="160">
        <v>1875</v>
      </c>
      <c r="C11" s="181">
        <v>247.1</v>
      </c>
      <c r="D11" s="99" t="s">
        <v>770</v>
      </c>
    </row>
    <row r="12" spans="1:9" s="166" customFormat="1" x14ac:dyDescent="0.25">
      <c r="A12" s="159" t="s">
        <v>93</v>
      </c>
      <c r="B12" s="160">
        <v>2165</v>
      </c>
      <c r="C12" s="181">
        <v>230.9</v>
      </c>
      <c r="D12" s="99" t="s">
        <v>771</v>
      </c>
    </row>
    <row r="13" spans="1:9" s="166" customFormat="1" x14ac:dyDescent="0.25">
      <c r="A13" s="159" t="s">
        <v>94</v>
      </c>
      <c r="B13" s="159">
        <v>265</v>
      </c>
      <c r="C13" s="181">
        <v>183.5</v>
      </c>
      <c r="D13" s="99" t="s">
        <v>772</v>
      </c>
    </row>
    <row r="14" spans="1:9" s="166" customFormat="1" ht="15.75" thickBot="1" x14ac:dyDescent="0.3">
      <c r="A14" s="179" t="s">
        <v>152</v>
      </c>
      <c r="B14" s="180">
        <v>1070</v>
      </c>
      <c r="C14" s="182">
        <v>202.6</v>
      </c>
      <c r="D14" s="106" t="s">
        <v>773</v>
      </c>
    </row>
    <row r="15" spans="1:9" s="237" customFormat="1" x14ac:dyDescent="0.25">
      <c r="A15" s="272" t="s">
        <v>303</v>
      </c>
      <c r="B15" s="273"/>
      <c r="C15" s="274"/>
      <c r="D15" s="275"/>
      <c r="E15" s="47"/>
    </row>
    <row r="16" spans="1:9" s="166" customFormat="1" ht="60" customHeight="1" x14ac:dyDescent="0.25">
      <c r="A16" s="411" t="s">
        <v>761</v>
      </c>
      <c r="B16" s="411"/>
      <c r="C16" s="411"/>
      <c r="D16" s="411"/>
      <c r="E16" s="412"/>
      <c r="F16" s="412"/>
      <c r="G16" s="412"/>
      <c r="H16" s="412"/>
      <c r="I16" s="412"/>
    </row>
    <row r="17" spans="1:7" s="166" customFormat="1" ht="73.150000000000006" customHeight="1" x14ac:dyDescent="0.25">
      <c r="A17" s="332" t="s">
        <v>329</v>
      </c>
      <c r="B17" s="332"/>
      <c r="C17" s="332"/>
      <c r="D17" s="332"/>
      <c r="E17" s="183"/>
      <c r="F17" s="183"/>
      <c r="G17" s="183"/>
    </row>
    <row r="18" spans="1:7" s="166" customFormat="1" x14ac:dyDescent="0.25">
      <c r="A18" s="159"/>
      <c r="B18" s="160"/>
      <c r="C18" s="159"/>
    </row>
    <row r="19" spans="1:7" s="166" customFormat="1" x14ac:dyDescent="0.25">
      <c r="A19" s="159"/>
      <c r="B19" s="160"/>
      <c r="C19" s="159"/>
    </row>
    <row r="20" spans="1:7" s="166" customFormat="1" x14ac:dyDescent="0.25">
      <c r="A20" s="159"/>
      <c r="B20" s="160"/>
      <c r="C20" s="159"/>
    </row>
    <row r="21" spans="1:7" s="166" customFormat="1" x14ac:dyDescent="0.25">
      <c r="A21" s="159"/>
      <c r="B21" s="160"/>
      <c r="C21" s="159"/>
    </row>
  </sheetData>
  <customSheetViews>
    <customSheetView guid="{C4A283EE-C4B0-4E29-8C19-4963E37D90B7}" scale="110">
      <selection activeCell="L19" sqref="L19"/>
      <pageMargins left="0.7" right="0.7" top="0.75" bottom="0.75" header="0.3" footer="0.3"/>
    </customSheetView>
    <customSheetView guid="{4065E717-11DE-4CCC-99D1-B3BA920E3F92}" scale="110">
      <selection activeCell="L19" sqref="L19"/>
      <pageMargins left="0.7" right="0.7" top="0.75" bottom="0.75" header="0.3" footer="0.3"/>
    </customSheetView>
    <customSheetView guid="{B848C897-026E-44C8-A434-4C9BC47821B0}" scale="110">
      <selection activeCell="L19" sqref="L19"/>
      <pageMargins left="0.7" right="0.7" top="0.75" bottom="0.75" header="0.3" footer="0.3"/>
    </customSheetView>
  </customSheetViews>
  <mergeCells count="5">
    <mergeCell ref="A17:D17"/>
    <mergeCell ref="C2:D2"/>
    <mergeCell ref="A1:D1"/>
    <mergeCell ref="A16:D16"/>
    <mergeCell ref="E16:I1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32"/>
  <sheetViews>
    <sheetView topLeftCell="B1" workbookViewId="0">
      <selection activeCell="J20" sqref="J20"/>
    </sheetView>
  </sheetViews>
  <sheetFormatPr defaultRowHeight="15" x14ac:dyDescent="0.25"/>
  <cols>
    <col min="1" max="1" width="20.7109375" style="197" customWidth="1"/>
    <col min="2" max="2" width="8.5703125" style="197"/>
    <col min="3" max="3" width="12.5703125" style="197" customWidth="1"/>
    <col min="4" max="5" width="8.5703125" style="197"/>
  </cols>
  <sheetData>
    <row r="1" spans="1:18" x14ac:dyDescent="0.25">
      <c r="G1" s="191" t="s">
        <v>253</v>
      </c>
    </row>
    <row r="2" spans="1:18" x14ac:dyDescent="0.25">
      <c r="G2" s="192"/>
    </row>
    <row r="3" spans="1:18" ht="15.75" thickBot="1" x14ac:dyDescent="0.3">
      <c r="B3" s="352" t="s">
        <v>15</v>
      </c>
      <c r="C3" s="352"/>
      <c r="D3" s="352"/>
      <c r="E3" s="352"/>
      <c r="G3" s="192"/>
      <c r="R3" s="47"/>
    </row>
    <row r="4" spans="1:18" ht="15.75" thickBot="1" x14ac:dyDescent="0.3">
      <c r="A4" s="198" t="s">
        <v>252</v>
      </c>
      <c r="B4" s="217">
        <v>1</v>
      </c>
      <c r="C4" s="217">
        <v>2</v>
      </c>
      <c r="D4" s="217">
        <v>3</v>
      </c>
      <c r="E4" s="217">
        <v>4</v>
      </c>
    </row>
    <row r="5" spans="1:18" ht="15.75" thickBot="1" x14ac:dyDescent="0.3">
      <c r="A5" s="208" t="s">
        <v>249</v>
      </c>
      <c r="B5" s="231">
        <v>20.2</v>
      </c>
      <c r="C5" s="232">
        <v>7.9</v>
      </c>
      <c r="D5" s="232">
        <v>20.5</v>
      </c>
      <c r="E5" s="232">
        <v>51.5</v>
      </c>
    </row>
    <row r="6" spans="1:18" ht="15.75" thickBot="1" x14ac:dyDescent="0.3">
      <c r="A6" s="208" t="s">
        <v>246</v>
      </c>
      <c r="B6" s="232">
        <v>21.3</v>
      </c>
      <c r="C6" s="232">
        <v>8</v>
      </c>
      <c r="D6" s="232">
        <v>19.8</v>
      </c>
      <c r="E6" s="232">
        <v>50.9</v>
      </c>
    </row>
    <row r="7" spans="1:18" ht="15.75" thickBot="1" x14ac:dyDescent="0.3">
      <c r="A7" s="208" t="s">
        <v>247</v>
      </c>
      <c r="B7" s="232">
        <v>22.1</v>
      </c>
      <c r="C7" s="232">
        <v>8.6999999999999993</v>
      </c>
      <c r="D7" s="232">
        <v>19.8</v>
      </c>
      <c r="E7" s="232">
        <v>49.5</v>
      </c>
    </row>
    <row r="8" spans="1:18" ht="15.75" thickBot="1" x14ac:dyDescent="0.3">
      <c r="A8" s="208" t="s">
        <v>248</v>
      </c>
      <c r="B8" s="232">
        <v>21.4</v>
      </c>
      <c r="C8" s="232">
        <v>9</v>
      </c>
      <c r="D8" s="232">
        <v>18.600000000000001</v>
      </c>
      <c r="E8" s="232">
        <v>51</v>
      </c>
    </row>
    <row r="9" spans="1:18" ht="15.75" thickBot="1" x14ac:dyDescent="0.3">
      <c r="A9" s="208" t="s">
        <v>250</v>
      </c>
      <c r="B9" s="232">
        <v>23.2</v>
      </c>
      <c r="C9" s="232">
        <v>8.8000000000000007</v>
      </c>
      <c r="D9" s="232">
        <v>18.7</v>
      </c>
      <c r="E9" s="232">
        <v>49.3</v>
      </c>
    </row>
    <row r="12" spans="1:18" s="185" customFormat="1" ht="15.75" thickBot="1" x14ac:dyDescent="0.3">
      <c r="A12" s="197" t="s">
        <v>245</v>
      </c>
      <c r="B12" s="197" t="s">
        <v>150</v>
      </c>
      <c r="C12" s="197" t="s">
        <v>251</v>
      </c>
      <c r="D12" s="197"/>
      <c r="E12" s="197"/>
    </row>
    <row r="13" spans="1:18" ht="15.75" thickBot="1" x14ac:dyDescent="0.3">
      <c r="A13" s="233" t="s">
        <v>249</v>
      </c>
      <c r="B13" s="234">
        <v>1</v>
      </c>
      <c r="C13" s="234">
        <v>20.2</v>
      </c>
    </row>
    <row r="14" spans="1:18" ht="15.75" thickBot="1" x14ac:dyDescent="0.3">
      <c r="A14" s="233" t="s">
        <v>249</v>
      </c>
      <c r="B14" s="235">
        <v>2</v>
      </c>
      <c r="C14" s="235">
        <v>7.9</v>
      </c>
    </row>
    <row r="15" spans="1:18" ht="15.75" thickBot="1" x14ac:dyDescent="0.3">
      <c r="A15" s="233" t="s">
        <v>249</v>
      </c>
      <c r="B15" s="235">
        <v>3</v>
      </c>
      <c r="C15" s="235">
        <v>20.5</v>
      </c>
    </row>
    <row r="16" spans="1:18" ht="15.75" thickBot="1" x14ac:dyDescent="0.3">
      <c r="A16" s="233" t="s">
        <v>249</v>
      </c>
      <c r="B16" s="235">
        <v>4</v>
      </c>
      <c r="C16" s="235">
        <v>51.5</v>
      </c>
    </row>
    <row r="17" spans="1:20" ht="15.75" thickBot="1" x14ac:dyDescent="0.3">
      <c r="A17" s="236" t="s">
        <v>246</v>
      </c>
      <c r="B17" s="235">
        <v>1</v>
      </c>
      <c r="C17" s="235">
        <v>21.3</v>
      </c>
      <c r="G17" t="s">
        <v>254</v>
      </c>
      <c r="H17" s="185"/>
      <c r="I17" s="185"/>
      <c r="J17" s="185"/>
      <c r="K17" s="185"/>
      <c r="L17" s="185"/>
      <c r="M17" s="185"/>
    </row>
    <row r="18" spans="1:20" ht="15.75" thickBot="1" x14ac:dyDescent="0.3">
      <c r="A18" s="236" t="s">
        <v>246</v>
      </c>
      <c r="B18" s="235">
        <v>2</v>
      </c>
      <c r="C18" s="235">
        <v>8</v>
      </c>
      <c r="G18" s="185" t="s">
        <v>257</v>
      </c>
      <c r="H18" s="194"/>
      <c r="I18" s="194"/>
      <c r="J18" s="194"/>
      <c r="K18" s="194"/>
      <c r="L18" s="194"/>
      <c r="M18" s="194"/>
    </row>
    <row r="19" spans="1:20" ht="15.75" thickBot="1" x14ac:dyDescent="0.3">
      <c r="A19" s="236" t="s">
        <v>246</v>
      </c>
      <c r="B19" s="235">
        <v>3</v>
      </c>
      <c r="C19" s="235">
        <v>19.8</v>
      </c>
      <c r="G19" s="194" t="s">
        <v>803</v>
      </c>
      <c r="H19" s="184"/>
      <c r="I19" s="184"/>
      <c r="J19" s="184"/>
      <c r="K19" s="184"/>
      <c r="L19" s="184"/>
      <c r="M19" s="184"/>
      <c r="N19" s="193"/>
      <c r="O19" s="193"/>
      <c r="P19" s="193"/>
      <c r="Q19" s="193"/>
      <c r="R19" s="193"/>
      <c r="S19" s="193"/>
      <c r="T19" s="193"/>
    </row>
    <row r="20" spans="1:20" ht="15.75" thickBot="1" x14ac:dyDescent="0.3">
      <c r="A20" s="236" t="s">
        <v>246</v>
      </c>
      <c r="B20" s="235">
        <v>4</v>
      </c>
      <c r="C20" s="235">
        <v>50.9</v>
      </c>
      <c r="G20" s="184" t="s">
        <v>330</v>
      </c>
    </row>
    <row r="21" spans="1:20" ht="15.75" thickBot="1" x14ac:dyDescent="0.3">
      <c r="A21" s="236" t="s">
        <v>247</v>
      </c>
      <c r="B21" s="235">
        <v>1</v>
      </c>
      <c r="C21" s="235">
        <v>22.1</v>
      </c>
    </row>
    <row r="22" spans="1:20" ht="15.75" thickBot="1" x14ac:dyDescent="0.3">
      <c r="A22" s="236" t="s">
        <v>247</v>
      </c>
      <c r="B22" s="235">
        <v>2</v>
      </c>
      <c r="C22" s="235">
        <v>8.6999999999999993</v>
      </c>
    </row>
    <row r="23" spans="1:20" ht="15.75" thickBot="1" x14ac:dyDescent="0.3">
      <c r="A23" s="236" t="s">
        <v>247</v>
      </c>
      <c r="B23" s="235">
        <v>3</v>
      </c>
      <c r="C23" s="235">
        <v>19.8</v>
      </c>
    </row>
    <row r="24" spans="1:20" ht="15.75" thickBot="1" x14ac:dyDescent="0.3">
      <c r="A24" s="236" t="s">
        <v>247</v>
      </c>
      <c r="B24" s="235">
        <v>4</v>
      </c>
      <c r="C24" s="235">
        <v>49.5</v>
      </c>
    </row>
    <row r="25" spans="1:20" ht="15.75" thickBot="1" x14ac:dyDescent="0.3">
      <c r="A25" s="236" t="s">
        <v>248</v>
      </c>
      <c r="B25" s="235">
        <v>1</v>
      </c>
      <c r="C25" s="235">
        <v>21.4</v>
      </c>
    </row>
    <row r="26" spans="1:20" ht="15.75" thickBot="1" x14ac:dyDescent="0.3">
      <c r="A26" s="236" t="s">
        <v>248</v>
      </c>
      <c r="B26" s="235">
        <v>2</v>
      </c>
      <c r="C26" s="235">
        <v>9</v>
      </c>
    </row>
    <row r="27" spans="1:20" ht="15.75" thickBot="1" x14ac:dyDescent="0.3">
      <c r="A27" s="236" t="s">
        <v>248</v>
      </c>
      <c r="B27" s="235">
        <v>3</v>
      </c>
      <c r="C27" s="235">
        <v>18.600000000000001</v>
      </c>
    </row>
    <row r="28" spans="1:20" ht="15.75" thickBot="1" x14ac:dyDescent="0.3">
      <c r="A28" s="236" t="s">
        <v>248</v>
      </c>
      <c r="B28" s="235">
        <v>4</v>
      </c>
      <c r="C28" s="235">
        <v>51</v>
      </c>
    </row>
    <row r="29" spans="1:20" ht="15.75" thickBot="1" x14ac:dyDescent="0.3">
      <c r="A29" s="236" t="s">
        <v>250</v>
      </c>
      <c r="B29" s="235">
        <v>1</v>
      </c>
      <c r="C29" s="235">
        <v>23.2</v>
      </c>
    </row>
    <row r="30" spans="1:20" ht="15.75" thickBot="1" x14ac:dyDescent="0.3">
      <c r="A30" s="236" t="s">
        <v>250</v>
      </c>
      <c r="B30" s="235">
        <v>2</v>
      </c>
      <c r="C30" s="235">
        <v>8.8000000000000007</v>
      </c>
    </row>
    <row r="31" spans="1:20" ht="15.75" thickBot="1" x14ac:dyDescent="0.3">
      <c r="A31" s="236" t="s">
        <v>250</v>
      </c>
      <c r="B31" s="235">
        <v>3</v>
      </c>
      <c r="C31" s="235">
        <v>18.7</v>
      </c>
    </row>
    <row r="32" spans="1:20" ht="15.75" thickBot="1" x14ac:dyDescent="0.3">
      <c r="A32" s="236" t="s">
        <v>250</v>
      </c>
      <c r="B32" s="235">
        <v>4</v>
      </c>
      <c r="C32" s="235">
        <v>49.3</v>
      </c>
    </row>
  </sheetData>
  <customSheetViews>
    <customSheetView guid="{C4A283EE-C4B0-4E29-8C19-4963E37D90B7}">
      <selection activeCell="L27" sqref="L27"/>
      <pageMargins left="0.7" right="0.7" top="0.75" bottom="0.75" header="0.3" footer="0.3"/>
      <pageSetup orientation="portrait" verticalDpi="0" r:id="rId1"/>
    </customSheetView>
    <customSheetView guid="{4065E717-11DE-4CCC-99D1-B3BA920E3F92}">
      <selection activeCell="L27" sqref="L27"/>
      <pageMargins left="0.7" right="0.7" top="0.75" bottom="0.75" header="0.3" footer="0.3"/>
      <pageSetup orientation="portrait" verticalDpi="0" r:id="rId2"/>
    </customSheetView>
    <customSheetView guid="{B848C897-026E-44C8-A434-4C9BC47821B0}">
      <selection activeCell="L27" sqref="L27"/>
      <pageMargins left="0.7" right="0.7" top="0.75" bottom="0.75" header="0.3" footer="0.3"/>
      <pageSetup orientation="portrait" verticalDpi="0" r:id="rId3"/>
    </customSheetView>
  </customSheetViews>
  <mergeCells count="1">
    <mergeCell ref="B3:E3"/>
  </mergeCells>
  <pageMargins left="0.7" right="0.7" top="0.75" bottom="0.75" header="0.3" footer="0.3"/>
  <pageSetup orientation="portrait" verticalDpi="0" r:id="rId4"/>
  <drawing r:id="rId5"/>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P24"/>
  <sheetViews>
    <sheetView tabSelected="1" workbookViewId="0">
      <selection activeCell="K27" sqref="K27"/>
    </sheetView>
  </sheetViews>
  <sheetFormatPr defaultRowHeight="15" x14ac:dyDescent="0.25"/>
  <sheetData>
    <row r="1" spans="1:15" x14ac:dyDescent="0.25">
      <c r="B1" s="191" t="s">
        <v>331</v>
      </c>
    </row>
    <row r="2" spans="1:15" ht="15.75" thickBot="1" x14ac:dyDescent="0.3">
      <c r="A2" s="197"/>
      <c r="B2" s="197"/>
      <c r="C2" s="197"/>
    </row>
    <row r="3" spans="1:15" ht="23.65" customHeight="1" x14ac:dyDescent="0.25">
      <c r="A3" s="416" t="s">
        <v>15</v>
      </c>
      <c r="B3" s="416" t="s">
        <v>255</v>
      </c>
      <c r="C3" s="416" t="s">
        <v>256</v>
      </c>
      <c r="D3" s="195"/>
      <c r="O3" s="47"/>
    </row>
    <row r="4" spans="1:15" ht="15.75" thickBot="1" x14ac:dyDescent="0.3">
      <c r="A4" s="417"/>
      <c r="B4" s="417"/>
      <c r="C4" s="417"/>
      <c r="D4" s="195"/>
    </row>
    <row r="5" spans="1:15" ht="15.75" thickBot="1" x14ac:dyDescent="0.3">
      <c r="A5" s="413">
        <v>1</v>
      </c>
      <c r="B5" s="236" t="s">
        <v>249</v>
      </c>
      <c r="C5" s="232">
        <v>72.900000000000006</v>
      </c>
      <c r="D5" s="195"/>
    </row>
    <row r="6" spans="1:15" ht="15.75" thickBot="1" x14ac:dyDescent="0.3">
      <c r="A6" s="414"/>
      <c r="B6" s="236" t="s">
        <v>246</v>
      </c>
      <c r="C6" s="232">
        <v>77.3</v>
      </c>
      <c r="D6" s="195"/>
    </row>
    <row r="7" spans="1:15" ht="15.75" thickBot="1" x14ac:dyDescent="0.3">
      <c r="A7" s="414"/>
      <c r="B7" s="236" t="s">
        <v>247</v>
      </c>
      <c r="C7" s="232">
        <v>79.3</v>
      </c>
      <c r="D7" s="195"/>
    </row>
    <row r="8" spans="1:15" ht="15.75" thickBot="1" x14ac:dyDescent="0.3">
      <c r="A8" s="414"/>
      <c r="B8" s="236" t="s">
        <v>248</v>
      </c>
      <c r="C8" s="232">
        <v>82.5</v>
      </c>
      <c r="D8" s="195"/>
    </row>
    <row r="9" spans="1:15" ht="15.75" thickBot="1" x14ac:dyDescent="0.3">
      <c r="A9" s="415"/>
      <c r="B9" s="236" t="s">
        <v>250</v>
      </c>
      <c r="C9" s="232">
        <v>84.3</v>
      </c>
      <c r="D9" s="195"/>
    </row>
    <row r="10" spans="1:15" ht="15.75" thickBot="1" x14ac:dyDescent="0.3">
      <c r="A10" s="413">
        <v>2</v>
      </c>
      <c r="B10" s="236" t="s">
        <v>249</v>
      </c>
      <c r="C10" s="232">
        <v>48.8</v>
      </c>
      <c r="D10" s="195"/>
    </row>
    <row r="11" spans="1:15" ht="15.75" thickBot="1" x14ac:dyDescent="0.3">
      <c r="A11" s="414"/>
      <c r="B11" s="236" t="s">
        <v>246</v>
      </c>
      <c r="C11" s="232">
        <v>49.2</v>
      </c>
      <c r="D11" s="195"/>
    </row>
    <row r="12" spans="1:15" ht="15.75" thickBot="1" x14ac:dyDescent="0.3">
      <c r="A12" s="414"/>
      <c r="B12" s="236" t="s">
        <v>247</v>
      </c>
      <c r="C12" s="232">
        <v>57.8</v>
      </c>
      <c r="D12" s="195"/>
    </row>
    <row r="13" spans="1:15" ht="15.75" thickBot="1" x14ac:dyDescent="0.3">
      <c r="A13" s="414"/>
      <c r="B13" s="236" t="s">
        <v>248</v>
      </c>
      <c r="C13" s="232">
        <v>60.1</v>
      </c>
      <c r="D13" s="195"/>
    </row>
    <row r="14" spans="1:15" ht="15.75" thickBot="1" x14ac:dyDescent="0.3">
      <c r="A14" s="415"/>
      <c r="B14" s="236" t="s">
        <v>250</v>
      </c>
      <c r="C14" s="232">
        <v>65.400000000000006</v>
      </c>
      <c r="D14" s="195"/>
    </row>
    <row r="15" spans="1:15" ht="15.75" thickBot="1" x14ac:dyDescent="0.3">
      <c r="A15" s="413">
        <v>3</v>
      </c>
      <c r="B15" s="236" t="s">
        <v>249</v>
      </c>
      <c r="C15" s="232">
        <v>21.1</v>
      </c>
      <c r="D15" s="195"/>
    </row>
    <row r="16" spans="1:15" ht="15.75" thickBot="1" x14ac:dyDescent="0.3">
      <c r="A16" s="414"/>
      <c r="B16" s="236" t="s">
        <v>246</v>
      </c>
      <c r="C16" s="232">
        <v>23.5</v>
      </c>
      <c r="D16" s="195"/>
    </row>
    <row r="17" spans="1:42" ht="15.75" thickBot="1" x14ac:dyDescent="0.3">
      <c r="A17" s="414"/>
      <c r="B17" s="236" t="s">
        <v>247</v>
      </c>
      <c r="C17" s="232">
        <v>28.6</v>
      </c>
      <c r="D17" s="195"/>
      <c r="E17" s="185" t="s">
        <v>254</v>
      </c>
    </row>
    <row r="18" spans="1:42" ht="36" customHeight="1" thickBot="1" x14ac:dyDescent="0.3">
      <c r="A18" s="414"/>
      <c r="B18" s="236" t="s">
        <v>248</v>
      </c>
      <c r="C18" s="232">
        <v>32.4</v>
      </c>
      <c r="D18" s="195"/>
      <c r="E18" t="s">
        <v>804</v>
      </c>
    </row>
    <row r="19" spans="1:42" ht="15.75" thickBot="1" x14ac:dyDescent="0.3">
      <c r="A19" s="415"/>
      <c r="B19" s="236" t="s">
        <v>250</v>
      </c>
      <c r="C19" s="232">
        <v>33.200000000000003</v>
      </c>
      <c r="D19" s="195"/>
      <c r="E19" s="194" t="s">
        <v>803</v>
      </c>
    </row>
    <row r="20" spans="1:42" ht="15.75" thickBot="1" x14ac:dyDescent="0.3">
      <c r="A20" s="413">
        <v>4</v>
      </c>
      <c r="B20" s="236" t="s">
        <v>249</v>
      </c>
      <c r="C20" s="232">
        <v>6.2</v>
      </c>
      <c r="D20" s="195"/>
      <c r="E20" s="184" t="s">
        <v>725</v>
      </c>
    </row>
    <row r="21" spans="1:42" ht="15.75" thickBot="1" x14ac:dyDescent="0.3">
      <c r="A21" s="414"/>
      <c r="B21" s="236" t="s">
        <v>246</v>
      </c>
      <c r="C21" s="232">
        <v>6</v>
      </c>
      <c r="D21" s="195"/>
    </row>
    <row r="22" spans="1:42" ht="15.75" thickBot="1" x14ac:dyDescent="0.3">
      <c r="A22" s="414"/>
      <c r="B22" s="236" t="s">
        <v>247</v>
      </c>
      <c r="C22" s="232">
        <v>7.1</v>
      </c>
      <c r="D22" s="195"/>
    </row>
    <row r="23" spans="1:42" ht="15.75" thickBot="1" x14ac:dyDescent="0.3">
      <c r="A23" s="414"/>
      <c r="B23" s="236" t="s">
        <v>248</v>
      </c>
      <c r="C23" s="232">
        <v>6.9</v>
      </c>
      <c r="D23" s="195"/>
    </row>
    <row r="24" spans="1:42" ht="15.75" thickBot="1" x14ac:dyDescent="0.3">
      <c r="A24" s="415"/>
      <c r="B24" s="236" t="s">
        <v>250</v>
      </c>
      <c r="C24" s="232">
        <v>7.8</v>
      </c>
      <c r="D24" s="195"/>
    </row>
  </sheetData>
  <customSheetViews>
    <customSheetView guid="{C4A283EE-C4B0-4E29-8C19-4963E37D90B7}">
      <selection activeCell="E18" sqref="E18"/>
      <pageMargins left="0.7" right="0.7" top="0.75" bottom="0.75" header="0.3" footer="0.3"/>
    </customSheetView>
    <customSheetView guid="{4065E717-11DE-4CCC-99D1-B3BA920E3F92}">
      <selection activeCell="E18" sqref="E18"/>
      <pageMargins left="0.7" right="0.7" top="0.75" bottom="0.75" header="0.3" footer="0.3"/>
    </customSheetView>
    <customSheetView guid="{B848C897-026E-44C8-A434-4C9BC47821B0}">
      <selection activeCell="E18" sqref="E18"/>
      <pageMargins left="0.7" right="0.7" top="0.75" bottom="0.75" header="0.3" footer="0.3"/>
    </customSheetView>
  </customSheetViews>
  <mergeCells count="7">
    <mergeCell ref="A20:A24"/>
    <mergeCell ref="B3:B4"/>
    <mergeCell ref="A3:A4"/>
    <mergeCell ref="C3:C4"/>
    <mergeCell ref="A5:A9"/>
    <mergeCell ref="A10:A14"/>
    <mergeCell ref="A15:A1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zoomScale="80" zoomScaleNormal="80" workbookViewId="0">
      <selection activeCell="A26" sqref="A26:G26"/>
    </sheetView>
  </sheetViews>
  <sheetFormatPr defaultColWidth="8.5703125" defaultRowHeight="15" x14ac:dyDescent="0.25"/>
  <cols>
    <col min="1" max="1" width="26.42578125" style="135" bestFit="1" customWidth="1"/>
    <col min="2" max="2" width="10.42578125" style="7" customWidth="1"/>
    <col min="3" max="3" width="12.7109375" style="7" bestFit="1" customWidth="1"/>
    <col min="4" max="4" width="10.42578125" style="7" customWidth="1"/>
    <col min="5" max="5" width="13.28515625" style="7" bestFit="1" customWidth="1"/>
    <col min="6" max="6" width="10.42578125" style="7" customWidth="1"/>
    <col min="7" max="7" width="13.28515625" style="135" bestFit="1" customWidth="1"/>
    <col min="8" max="8" width="8.5703125" style="135"/>
    <col min="9" max="9" width="8.5703125" style="136"/>
    <col min="10" max="16384" width="8.5703125" style="135"/>
  </cols>
  <sheetData>
    <row r="1" spans="1:9" ht="34.5" customHeight="1" thickBot="1" x14ac:dyDescent="0.3">
      <c r="A1" s="338" t="s">
        <v>776</v>
      </c>
      <c r="B1" s="338"/>
      <c r="C1" s="338"/>
      <c r="D1" s="338"/>
      <c r="E1" s="338"/>
      <c r="F1" s="338"/>
      <c r="G1" s="338"/>
      <c r="I1" s="47"/>
    </row>
    <row r="2" spans="1:9" ht="15.75" thickTop="1" x14ac:dyDescent="0.25">
      <c r="B2" s="341" t="s">
        <v>332</v>
      </c>
      <c r="C2" s="341"/>
      <c r="D2" s="341"/>
      <c r="E2" s="341"/>
      <c r="F2" s="341"/>
      <c r="G2" s="341"/>
    </row>
    <row r="3" spans="1:9" ht="15" customHeight="1" thickBot="1" x14ac:dyDescent="0.3">
      <c r="A3" s="5"/>
      <c r="B3" s="335" t="s">
        <v>8</v>
      </c>
      <c r="C3" s="335"/>
      <c r="D3" s="335" t="s">
        <v>141</v>
      </c>
      <c r="E3" s="335"/>
      <c r="F3" s="335" t="s">
        <v>142</v>
      </c>
      <c r="G3" s="335"/>
    </row>
    <row r="4" spans="1:9" x14ac:dyDescent="0.25">
      <c r="A4" s="135" t="s">
        <v>143</v>
      </c>
      <c r="B4" s="103">
        <v>47.5</v>
      </c>
      <c r="C4" s="99" t="s">
        <v>532</v>
      </c>
      <c r="D4" s="7">
        <v>55</v>
      </c>
      <c r="E4" s="99" t="s">
        <v>533</v>
      </c>
      <c r="F4" s="7">
        <v>41.9</v>
      </c>
      <c r="G4" s="99" t="s">
        <v>534</v>
      </c>
      <c r="I4" s="250"/>
    </row>
    <row r="5" spans="1:9" ht="14.65" customHeight="1" x14ac:dyDescent="0.25">
      <c r="A5" s="48" t="s">
        <v>334</v>
      </c>
      <c r="B5" s="10"/>
      <c r="C5" s="10"/>
      <c r="D5" s="14"/>
      <c r="E5" s="138"/>
      <c r="F5" s="14"/>
      <c r="G5" s="138"/>
    </row>
    <row r="6" spans="1:9" ht="14.65" customHeight="1" x14ac:dyDescent="0.25">
      <c r="A6" s="8" t="s">
        <v>292</v>
      </c>
      <c r="B6" s="103">
        <v>0.5</v>
      </c>
      <c r="C6" s="99" t="s">
        <v>500</v>
      </c>
      <c r="D6" s="7">
        <v>0.4</v>
      </c>
      <c r="E6" s="99" t="s">
        <v>535</v>
      </c>
      <c r="F6" s="7">
        <v>0.6</v>
      </c>
      <c r="G6" s="99" t="s">
        <v>536</v>
      </c>
      <c r="I6" s="241"/>
    </row>
    <row r="7" spans="1:9" ht="14.65" customHeight="1" x14ac:dyDescent="0.25">
      <c r="A7" s="1" t="s">
        <v>285</v>
      </c>
      <c r="B7" s="103">
        <v>14.7</v>
      </c>
      <c r="C7" s="99" t="s">
        <v>537</v>
      </c>
      <c r="D7" s="7">
        <v>14</v>
      </c>
      <c r="E7" s="99" t="s">
        <v>538</v>
      </c>
      <c r="F7" s="7">
        <v>15.4</v>
      </c>
      <c r="G7" s="99" t="s">
        <v>539</v>
      </c>
    </row>
    <row r="8" spans="1:9" ht="14.65" customHeight="1" x14ac:dyDescent="0.25">
      <c r="A8" s="1" t="s">
        <v>286</v>
      </c>
      <c r="B8" s="103">
        <v>67.2</v>
      </c>
      <c r="C8" s="99" t="s">
        <v>540</v>
      </c>
      <c r="D8" s="7">
        <v>71.2</v>
      </c>
      <c r="E8" s="99" t="s">
        <v>541</v>
      </c>
      <c r="F8" s="7">
        <v>63.2</v>
      </c>
      <c r="G8" s="99" t="s">
        <v>542</v>
      </c>
    </row>
    <row r="9" spans="1:9" ht="14.65" customHeight="1" x14ac:dyDescent="0.25">
      <c r="A9" s="1" t="s">
        <v>287</v>
      </c>
      <c r="B9" s="103">
        <v>180.7</v>
      </c>
      <c r="C9" s="99" t="s">
        <v>543</v>
      </c>
      <c r="D9" s="7">
        <v>200.5</v>
      </c>
      <c r="E9" s="99" t="s">
        <v>544</v>
      </c>
      <c r="F9" s="7">
        <v>162.30000000000001</v>
      </c>
      <c r="G9" s="99" t="s">
        <v>545</v>
      </c>
    </row>
    <row r="10" spans="1:9" ht="14.65" customHeight="1" x14ac:dyDescent="0.25">
      <c r="A10" s="1" t="s">
        <v>288</v>
      </c>
      <c r="B10" s="103">
        <v>327.10000000000002</v>
      </c>
      <c r="C10" s="99" t="s">
        <v>546</v>
      </c>
      <c r="D10" s="7">
        <v>387.9</v>
      </c>
      <c r="E10" s="99" t="s">
        <v>547</v>
      </c>
      <c r="F10" s="7">
        <v>277.39999999999998</v>
      </c>
      <c r="G10" s="99" t="s">
        <v>548</v>
      </c>
    </row>
    <row r="11" spans="1:9" ht="14.65" customHeight="1" x14ac:dyDescent="0.25">
      <c r="A11" s="1" t="s">
        <v>290</v>
      </c>
      <c r="B11" s="103">
        <v>352.1</v>
      </c>
      <c r="C11" s="99" t="s">
        <v>549</v>
      </c>
      <c r="D11" s="7">
        <v>491.7</v>
      </c>
      <c r="E11" s="99" t="s">
        <v>550</v>
      </c>
      <c r="F11" s="7">
        <v>276.89999999999998</v>
      </c>
      <c r="G11" s="99" t="s">
        <v>551</v>
      </c>
      <c r="I11" s="47"/>
    </row>
    <row r="12" spans="1:9" ht="14.65" customHeight="1" x14ac:dyDescent="0.25">
      <c r="A12" s="48" t="s">
        <v>333</v>
      </c>
      <c r="B12" s="10"/>
      <c r="C12" s="10"/>
      <c r="D12" s="10"/>
      <c r="E12" s="10"/>
      <c r="F12" s="10"/>
      <c r="G12" s="10"/>
    </row>
    <row r="13" spans="1:9" ht="14.65" customHeight="1" x14ac:dyDescent="0.25">
      <c r="A13" s="9" t="s">
        <v>21</v>
      </c>
      <c r="B13" s="103">
        <v>178.9</v>
      </c>
      <c r="C13" s="99" t="s">
        <v>552</v>
      </c>
      <c r="D13" s="7">
        <v>172</v>
      </c>
      <c r="E13" s="99" t="s">
        <v>553</v>
      </c>
      <c r="F13" s="7">
        <v>188.6</v>
      </c>
      <c r="G13" s="99" t="s">
        <v>554</v>
      </c>
      <c r="I13" s="47"/>
    </row>
    <row r="14" spans="1:9" ht="14.65" customHeight="1" x14ac:dyDescent="0.25">
      <c r="A14" s="9" t="s">
        <v>22</v>
      </c>
      <c r="B14" s="103">
        <v>79.400000000000006</v>
      </c>
      <c r="C14" s="99" t="s">
        <v>555</v>
      </c>
      <c r="D14" s="7">
        <v>79</v>
      </c>
      <c r="E14" s="99" t="s">
        <v>556</v>
      </c>
      <c r="F14" s="7">
        <v>79.599999999999994</v>
      </c>
      <c r="G14" s="99" t="s">
        <v>557</v>
      </c>
    </row>
    <row r="15" spans="1:9" ht="14.65" customHeight="1" x14ac:dyDescent="0.25">
      <c r="A15" s="9" t="s">
        <v>23</v>
      </c>
      <c r="B15" s="103">
        <v>46.2</v>
      </c>
      <c r="C15" s="99" t="s">
        <v>558</v>
      </c>
      <c r="D15" s="7">
        <v>51.2</v>
      </c>
      <c r="E15" s="99" t="s">
        <v>559</v>
      </c>
      <c r="F15" s="7">
        <v>42</v>
      </c>
      <c r="G15" s="99" t="s">
        <v>560</v>
      </c>
    </row>
    <row r="16" spans="1:9" ht="14.65" customHeight="1" x14ac:dyDescent="0.25">
      <c r="A16" s="1" t="s">
        <v>24</v>
      </c>
      <c r="B16" s="103">
        <v>43.9</v>
      </c>
      <c r="C16" s="99" t="s">
        <v>561</v>
      </c>
      <c r="D16" s="7">
        <v>47.8</v>
      </c>
      <c r="E16" s="99" t="s">
        <v>562</v>
      </c>
      <c r="F16" s="7">
        <v>41</v>
      </c>
      <c r="G16" s="99" t="s">
        <v>563</v>
      </c>
    </row>
    <row r="17" spans="1:9" ht="14.65" customHeight="1" x14ac:dyDescent="0.25">
      <c r="A17" s="1" t="s">
        <v>25</v>
      </c>
      <c r="B17" s="103">
        <v>45.8</v>
      </c>
      <c r="C17" s="99" t="s">
        <v>564</v>
      </c>
      <c r="D17" s="7">
        <v>52</v>
      </c>
      <c r="E17" s="99" t="s">
        <v>565</v>
      </c>
      <c r="F17" s="7">
        <v>41.1</v>
      </c>
      <c r="G17" s="99" t="s">
        <v>566</v>
      </c>
    </row>
    <row r="18" spans="1:9" ht="14.65" customHeight="1" x14ac:dyDescent="0.25">
      <c r="A18" s="1" t="s">
        <v>26</v>
      </c>
      <c r="B18" s="103">
        <v>50.3</v>
      </c>
      <c r="C18" s="99" t="s">
        <v>567</v>
      </c>
      <c r="D18" s="7">
        <v>55</v>
      </c>
      <c r="E18" s="99" t="s">
        <v>568</v>
      </c>
      <c r="F18" s="7">
        <v>46.9</v>
      </c>
      <c r="G18" s="99" t="s">
        <v>569</v>
      </c>
    </row>
    <row r="19" spans="1:9" ht="14.65" customHeight="1" x14ac:dyDescent="0.25">
      <c r="A19" s="1" t="s">
        <v>27</v>
      </c>
      <c r="B19" s="103">
        <v>51.4</v>
      </c>
      <c r="C19" s="99" t="s">
        <v>570</v>
      </c>
      <c r="D19" s="135">
        <v>57.9</v>
      </c>
      <c r="E19" s="99" t="s">
        <v>571</v>
      </c>
      <c r="F19" s="7">
        <v>46.8</v>
      </c>
      <c r="G19" s="99" t="s">
        <v>572</v>
      </c>
      <c r="I19" s="241"/>
    </row>
    <row r="20" spans="1:9" ht="14.65" customHeight="1" x14ac:dyDescent="0.25">
      <c r="A20" s="1" t="s">
        <v>28</v>
      </c>
      <c r="B20" s="103">
        <v>46</v>
      </c>
      <c r="C20" s="99" t="s">
        <v>573</v>
      </c>
      <c r="D20" s="135">
        <v>54.2</v>
      </c>
      <c r="E20" s="99" t="s">
        <v>574</v>
      </c>
      <c r="F20" s="7">
        <v>40</v>
      </c>
      <c r="G20" s="99" t="s">
        <v>575</v>
      </c>
    </row>
    <row r="21" spans="1:9" ht="14.65" customHeight="1" x14ac:dyDescent="0.25">
      <c r="A21" s="1" t="s">
        <v>29</v>
      </c>
      <c r="B21" s="103">
        <v>60.1</v>
      </c>
      <c r="C21" s="99" t="s">
        <v>576</v>
      </c>
      <c r="D21" s="135">
        <v>76.5</v>
      </c>
      <c r="E21" s="99" t="s">
        <v>577</v>
      </c>
      <c r="F21" s="7">
        <v>48.3</v>
      </c>
      <c r="G21" s="99" t="s">
        <v>578</v>
      </c>
    </row>
    <row r="22" spans="1:9" ht="14.65" customHeight="1" x14ac:dyDescent="0.25">
      <c r="A22" s="135" t="s">
        <v>30</v>
      </c>
      <c r="B22" s="103">
        <v>62.5</v>
      </c>
      <c r="C22" s="99" t="s">
        <v>579</v>
      </c>
      <c r="D22" s="135">
        <v>73.8</v>
      </c>
      <c r="E22" s="99" t="s">
        <v>580</v>
      </c>
      <c r="F22" s="7">
        <v>54.2</v>
      </c>
      <c r="G22" s="99" t="s">
        <v>581</v>
      </c>
    </row>
    <row r="23" spans="1:9" ht="14.65" customHeight="1" x14ac:dyDescent="0.25">
      <c r="A23" s="135" t="s">
        <v>31</v>
      </c>
      <c r="B23" s="103">
        <v>56.3</v>
      </c>
      <c r="C23" s="99" t="s">
        <v>582</v>
      </c>
      <c r="D23" s="135">
        <v>70.2</v>
      </c>
      <c r="E23" s="99" t="s">
        <v>583</v>
      </c>
      <c r="F23" s="7">
        <v>46</v>
      </c>
      <c r="G23" s="99" t="s">
        <v>584</v>
      </c>
    </row>
    <row r="24" spans="1:9" ht="14.65" customHeight="1" thickBot="1" x14ac:dyDescent="0.3">
      <c r="A24" s="134" t="s">
        <v>32</v>
      </c>
      <c r="B24" s="103">
        <v>57.4</v>
      </c>
      <c r="C24" s="99" t="s">
        <v>585</v>
      </c>
      <c r="D24" s="135">
        <v>72.7</v>
      </c>
      <c r="E24" s="99" t="s">
        <v>586</v>
      </c>
      <c r="F24" s="7">
        <v>45.2</v>
      </c>
      <c r="G24" s="99" t="s">
        <v>587</v>
      </c>
    </row>
    <row r="25" spans="1:9" ht="14.65" customHeight="1" x14ac:dyDescent="0.25">
      <c r="A25" s="339" t="s">
        <v>303</v>
      </c>
      <c r="B25" s="339"/>
      <c r="C25" s="339"/>
      <c r="D25" s="339"/>
      <c r="E25" s="339"/>
      <c r="F25" s="339"/>
      <c r="G25" s="339"/>
    </row>
    <row r="26" spans="1:9" ht="60" customHeight="1" x14ac:dyDescent="0.25">
      <c r="A26" s="332" t="s">
        <v>806</v>
      </c>
      <c r="B26" s="332"/>
      <c r="C26" s="332"/>
      <c r="D26" s="332"/>
      <c r="E26" s="332"/>
      <c r="F26" s="332"/>
      <c r="G26" s="332"/>
      <c r="I26" s="241"/>
    </row>
    <row r="27" spans="1:9" s="162" customFormat="1" x14ac:dyDescent="0.25">
      <c r="A27" s="342" t="s">
        <v>144</v>
      </c>
      <c r="B27" s="342"/>
      <c r="C27" s="342"/>
      <c r="D27" s="342"/>
      <c r="E27" s="342"/>
      <c r="F27" s="342"/>
      <c r="G27" s="342"/>
      <c r="I27" s="136"/>
    </row>
    <row r="28" spans="1:9" x14ac:dyDescent="0.25">
      <c r="A28" s="340" t="s">
        <v>778</v>
      </c>
      <c r="B28" s="340"/>
      <c r="C28" s="340"/>
      <c r="D28" s="340"/>
      <c r="E28" s="340"/>
      <c r="F28" s="340"/>
      <c r="G28" s="340"/>
    </row>
  </sheetData>
  <customSheetViews>
    <customSheetView guid="{C4A283EE-C4B0-4E29-8C19-4963E37D90B7}">
      <selection activeCell="L10" sqref="L10"/>
      <pageMargins left="0.7" right="0.7" top="0.75" bottom="0.75" header="0.3" footer="0.3"/>
      <pageSetup orientation="portrait" horizontalDpi="0" verticalDpi="0" r:id="rId1"/>
    </customSheetView>
    <customSheetView guid="{4065E717-11DE-4CCC-99D1-B3BA920E3F92}">
      <selection activeCell="I6" sqref="I6"/>
      <pageMargins left="0.7" right="0.7" top="0.75" bottom="0.75" header="0.3" footer="0.3"/>
      <pageSetup orientation="portrait" horizontalDpi="0" verticalDpi="0" r:id="rId2"/>
    </customSheetView>
    <customSheetView guid="{B848C897-026E-44C8-A434-4C9BC47821B0}">
      <selection activeCell="I6" sqref="I6"/>
      <pageMargins left="0.7" right="0.7" top="0.75" bottom="0.75" header="0.3" footer="0.3"/>
      <pageSetup orientation="portrait" horizontalDpi="0" verticalDpi="0" r:id="rId3"/>
    </customSheetView>
  </customSheetViews>
  <mergeCells count="9">
    <mergeCell ref="A1:G1"/>
    <mergeCell ref="A25:G25"/>
    <mergeCell ref="A26:G26"/>
    <mergeCell ref="A28:G28"/>
    <mergeCell ref="B2:G2"/>
    <mergeCell ref="B3:C3"/>
    <mergeCell ref="D3:E3"/>
    <mergeCell ref="F3:G3"/>
    <mergeCell ref="A27:G27"/>
  </mergeCells>
  <pageMargins left="0.7" right="0.7" top="0.75" bottom="0.75" header="0.3" footer="0.3"/>
  <pageSetup orientation="portrait" horizontalDpi="0"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1"/>
  <sheetViews>
    <sheetView topLeftCell="F7" zoomScale="110" zoomScaleNormal="110" workbookViewId="0">
      <selection activeCell="AB19" sqref="AB19"/>
    </sheetView>
  </sheetViews>
  <sheetFormatPr defaultRowHeight="15" x14ac:dyDescent="0.25"/>
  <cols>
    <col min="1" max="1" width="8.5703125" customWidth="1"/>
    <col min="3" max="3" width="8.5703125" style="164"/>
    <col min="5" max="5" width="8.5703125" style="164"/>
    <col min="6" max="6" width="8.5703125" style="139"/>
    <col min="7" max="7" width="8.5703125" style="164"/>
    <col min="11" max="25" width="6.7109375" customWidth="1"/>
  </cols>
  <sheetData>
    <row r="1" spans="1:27" x14ac:dyDescent="0.25">
      <c r="O1" s="49"/>
    </row>
    <row r="2" spans="1:27" x14ac:dyDescent="0.25">
      <c r="K2" s="9" t="s">
        <v>340</v>
      </c>
    </row>
    <row r="3" spans="1:27" x14ac:dyDescent="0.25">
      <c r="A3" s="238"/>
      <c r="L3" t="s">
        <v>788</v>
      </c>
    </row>
    <row r="5" spans="1:27" x14ac:dyDescent="0.25">
      <c r="A5" s="242" t="s">
        <v>341</v>
      </c>
      <c r="B5" s="242"/>
      <c r="C5" s="242"/>
      <c r="D5" s="242"/>
      <c r="E5" s="242"/>
      <c r="F5" s="242"/>
      <c r="G5" s="242"/>
      <c r="H5" s="242"/>
      <c r="I5" s="242"/>
    </row>
    <row r="6" spans="1:27" s="197" customFormat="1" x14ac:dyDescent="0.25">
      <c r="A6" s="242"/>
      <c r="B6" s="242" t="s">
        <v>158</v>
      </c>
      <c r="C6" s="242"/>
      <c r="D6" s="242" t="s">
        <v>159</v>
      </c>
      <c r="E6" s="242"/>
      <c r="F6" s="242" t="s">
        <v>160</v>
      </c>
      <c r="G6" s="242"/>
      <c r="H6" s="242" t="s">
        <v>161</v>
      </c>
      <c r="I6" s="242"/>
    </row>
    <row r="7" spans="1:27" s="197" customFormat="1" x14ac:dyDescent="0.25">
      <c r="A7" s="243" t="s">
        <v>49</v>
      </c>
      <c r="B7" s="244">
        <v>1.0088231999999999</v>
      </c>
      <c r="C7" s="245"/>
      <c r="D7" s="244">
        <v>0.44352970000000003</v>
      </c>
      <c r="E7" s="244"/>
      <c r="F7" s="244">
        <v>1.2446044999999999</v>
      </c>
      <c r="G7" s="246"/>
      <c r="H7" s="244">
        <v>0.57279780000000002</v>
      </c>
      <c r="I7" s="242"/>
    </row>
    <row r="8" spans="1:27" s="197" customFormat="1" x14ac:dyDescent="0.25">
      <c r="A8" s="247" t="s">
        <v>263</v>
      </c>
      <c r="B8" s="244">
        <v>23.872609799999999</v>
      </c>
      <c r="C8" s="245"/>
      <c r="D8" s="244">
        <v>13.9764976</v>
      </c>
      <c r="E8" s="244"/>
      <c r="F8" s="244">
        <v>29.5524986</v>
      </c>
      <c r="G8" s="246"/>
      <c r="H8" s="244">
        <v>15.372097200000001</v>
      </c>
      <c r="I8" s="242"/>
    </row>
    <row r="9" spans="1:27" s="197" customFormat="1" x14ac:dyDescent="0.25">
      <c r="A9" s="247" t="s">
        <v>264</v>
      </c>
      <c r="B9" s="244">
        <v>109.6221693</v>
      </c>
      <c r="C9" s="245"/>
      <c r="D9" s="244">
        <v>71.206230199999993</v>
      </c>
      <c r="E9" s="244"/>
      <c r="F9" s="244">
        <v>108.0538926</v>
      </c>
      <c r="G9" s="246"/>
      <c r="H9" s="244">
        <v>63.222241599999997</v>
      </c>
      <c r="I9" s="242"/>
    </row>
    <row r="10" spans="1:27" s="197" customFormat="1" x14ac:dyDescent="0.25">
      <c r="A10" s="247" t="s">
        <v>265</v>
      </c>
      <c r="B10" s="244">
        <v>288.45420619999999</v>
      </c>
      <c r="C10" s="245"/>
      <c r="D10" s="244">
        <v>200.48436340000001</v>
      </c>
      <c r="E10" s="244"/>
      <c r="F10" s="244">
        <v>254.23688079999999</v>
      </c>
      <c r="G10" s="246"/>
      <c r="H10" s="244">
        <v>162.3170092</v>
      </c>
      <c r="I10" s="242"/>
    </row>
    <row r="11" spans="1:27" s="197" customFormat="1" x14ac:dyDescent="0.25">
      <c r="A11" s="247" t="s">
        <v>266</v>
      </c>
      <c r="B11" s="244">
        <v>477.70198540000001</v>
      </c>
      <c r="C11" s="245"/>
      <c r="D11" s="244">
        <v>387.90157390000002</v>
      </c>
      <c r="E11" s="244"/>
      <c r="F11" s="244">
        <v>354.48215390000001</v>
      </c>
      <c r="G11" s="246"/>
      <c r="H11" s="244">
        <v>277.41245809999998</v>
      </c>
      <c r="I11" s="242"/>
    </row>
    <row r="12" spans="1:27" s="197" customFormat="1" x14ac:dyDescent="0.25">
      <c r="A12" s="247" t="s">
        <v>157</v>
      </c>
      <c r="B12" s="244">
        <v>483.32016629999998</v>
      </c>
      <c r="C12" s="245"/>
      <c r="D12" s="244">
        <v>491.71952399999998</v>
      </c>
      <c r="E12" s="244"/>
      <c r="F12" s="244">
        <v>255.30011949999999</v>
      </c>
      <c r="G12" s="246"/>
      <c r="H12" s="244">
        <v>276.91692269999999</v>
      </c>
      <c r="I12" s="242"/>
    </row>
    <row r="13" spans="1:27" s="197" customFormat="1" x14ac:dyDescent="0.25">
      <c r="A13" s="242"/>
      <c r="B13" s="242" t="s">
        <v>158</v>
      </c>
      <c r="C13" s="242"/>
      <c r="D13" s="242" t="s">
        <v>159</v>
      </c>
      <c r="E13" s="242"/>
      <c r="F13" s="242" t="s">
        <v>160</v>
      </c>
      <c r="G13" s="242"/>
      <c r="H13" s="242" t="s">
        <v>161</v>
      </c>
      <c r="I13" s="242"/>
    </row>
    <row r="14" spans="1:27" s="197" customFormat="1" x14ac:dyDescent="0.25">
      <c r="A14" s="242"/>
      <c r="B14" s="242" t="s">
        <v>228</v>
      </c>
      <c r="C14" s="242" t="s">
        <v>229</v>
      </c>
      <c r="D14" s="242" t="s">
        <v>228</v>
      </c>
      <c r="E14" s="242" t="s">
        <v>229</v>
      </c>
      <c r="F14" s="242" t="s">
        <v>228</v>
      </c>
      <c r="G14" s="242" t="s">
        <v>229</v>
      </c>
      <c r="H14" s="242" t="s">
        <v>228</v>
      </c>
      <c r="I14" s="242" t="s">
        <v>229</v>
      </c>
      <c r="AA14" s="47"/>
    </row>
    <row r="15" spans="1:27" s="197" customFormat="1" x14ac:dyDescent="0.25">
      <c r="A15" s="243" t="s">
        <v>49</v>
      </c>
      <c r="B15" s="248">
        <v>0.91177719999999995</v>
      </c>
      <c r="C15" s="248">
        <v>1.1133861</v>
      </c>
      <c r="D15" s="248">
        <v>0.38024910000000001</v>
      </c>
      <c r="E15" s="248">
        <v>0.51433150000000005</v>
      </c>
      <c r="F15" s="248">
        <v>1.1351800999999999</v>
      </c>
      <c r="G15" s="248">
        <v>1.3617296000000001</v>
      </c>
      <c r="H15" s="248">
        <v>0.49960329999999997</v>
      </c>
      <c r="I15" s="248">
        <v>0.65369829999999995</v>
      </c>
    </row>
    <row r="16" spans="1:27" s="197" customFormat="1" x14ac:dyDescent="0.25">
      <c r="A16" s="247" t="s">
        <v>263</v>
      </c>
      <c r="B16" s="248">
        <v>22.931818199999999</v>
      </c>
      <c r="C16" s="248">
        <v>24.8420895</v>
      </c>
      <c r="D16" s="248">
        <v>13.2551483</v>
      </c>
      <c r="E16" s="248">
        <v>14.726897599999999</v>
      </c>
      <c r="F16" s="248">
        <v>28.506083400000001</v>
      </c>
      <c r="G16" s="248">
        <v>30.6275054</v>
      </c>
      <c r="H16" s="248">
        <v>14.6174632</v>
      </c>
      <c r="I16" s="248">
        <v>16.1555879</v>
      </c>
    </row>
    <row r="17" spans="1:29" s="197" customFormat="1" x14ac:dyDescent="0.25">
      <c r="A17" s="247" t="s">
        <v>264</v>
      </c>
      <c r="B17" s="248">
        <v>107.4508089</v>
      </c>
      <c r="C17" s="248">
        <v>111.8263682</v>
      </c>
      <c r="D17" s="248">
        <v>69.479629399999993</v>
      </c>
      <c r="E17" s="248">
        <v>72.964893000000004</v>
      </c>
      <c r="F17" s="248">
        <v>105.92449569999999</v>
      </c>
      <c r="G17" s="248">
        <v>110.2153272</v>
      </c>
      <c r="H17" s="248">
        <v>61.617172199999999</v>
      </c>
      <c r="I17" s="248">
        <v>64.858541399999993</v>
      </c>
    </row>
    <row r="18" spans="1:29" s="197" customFormat="1" x14ac:dyDescent="0.25">
      <c r="A18" s="247" t="s">
        <v>265</v>
      </c>
      <c r="B18" s="248">
        <v>284.02784730000002</v>
      </c>
      <c r="C18" s="248">
        <v>292.9322694</v>
      </c>
      <c r="D18" s="248">
        <v>196.8793532</v>
      </c>
      <c r="E18" s="248">
        <v>204.13880639999999</v>
      </c>
      <c r="F18" s="248">
        <v>250.22937970000001</v>
      </c>
      <c r="G18" s="248">
        <v>258.29248159999997</v>
      </c>
      <c r="H18" s="248">
        <v>159.18895710000001</v>
      </c>
      <c r="I18" s="248">
        <v>165.49107040000001</v>
      </c>
    </row>
    <row r="19" spans="1:29" s="197" customFormat="1" x14ac:dyDescent="0.25">
      <c r="A19" s="247" t="s">
        <v>266</v>
      </c>
      <c r="B19" s="248">
        <v>469.71700779999998</v>
      </c>
      <c r="C19" s="248">
        <v>485.78865869999998</v>
      </c>
      <c r="D19" s="248">
        <v>380.79616390000001</v>
      </c>
      <c r="E19" s="248">
        <v>395.1062584</v>
      </c>
      <c r="F19" s="248">
        <v>348.2787457</v>
      </c>
      <c r="G19" s="248">
        <v>360.76831970000001</v>
      </c>
      <c r="H19" s="248">
        <v>271.9731041</v>
      </c>
      <c r="I19" s="248">
        <v>282.93323149999998</v>
      </c>
    </row>
    <row r="20" spans="1:29" s="197" customFormat="1" x14ac:dyDescent="0.25">
      <c r="A20" s="247" t="s">
        <v>157</v>
      </c>
      <c r="B20" s="248">
        <v>469.4078045</v>
      </c>
      <c r="C20" s="248">
        <v>497.5401579</v>
      </c>
      <c r="D20" s="248">
        <v>478.00516970000001</v>
      </c>
      <c r="E20" s="248">
        <v>505.72752869999999</v>
      </c>
      <c r="F20" s="248">
        <v>247.96722260000001</v>
      </c>
      <c r="G20" s="248">
        <v>262.79480319999999</v>
      </c>
      <c r="H20" s="248">
        <v>269.36482230000001</v>
      </c>
      <c r="I20" s="248">
        <v>284.62707549999999</v>
      </c>
    </row>
    <row r="21" spans="1:29" s="197" customFormat="1" x14ac:dyDescent="0.25">
      <c r="A21" s="247"/>
      <c r="B21" s="242" t="s">
        <v>227</v>
      </c>
      <c r="C21" s="242" t="s">
        <v>226</v>
      </c>
      <c r="D21" s="242" t="s">
        <v>227</v>
      </c>
      <c r="E21" s="242" t="s">
        <v>226</v>
      </c>
      <c r="F21" s="242" t="s">
        <v>227</v>
      </c>
      <c r="G21" s="242" t="s">
        <v>226</v>
      </c>
      <c r="H21" s="242" t="s">
        <v>227</v>
      </c>
      <c r="I21" s="242" t="s">
        <v>226</v>
      </c>
    </row>
    <row r="22" spans="1:29" s="197" customFormat="1" x14ac:dyDescent="0.25">
      <c r="A22" s="243" t="s">
        <v>49</v>
      </c>
      <c r="B22" s="248">
        <f>B7-B15</f>
        <v>9.7045999999999966E-2</v>
      </c>
      <c r="C22" s="248">
        <f>C15-B7</f>
        <v>0.10456290000000013</v>
      </c>
      <c r="D22" s="249">
        <f>D7-D15</f>
        <v>6.328060000000002E-2</v>
      </c>
      <c r="E22" s="249">
        <f>E15-D7</f>
        <v>7.0801800000000026E-2</v>
      </c>
      <c r="F22" s="249">
        <f>F7-F15</f>
        <v>0.10942439999999998</v>
      </c>
      <c r="G22" s="249">
        <f>G15-F7</f>
        <v>0.1171251000000002</v>
      </c>
      <c r="H22" s="248">
        <f>H7-H15</f>
        <v>7.3194500000000051E-2</v>
      </c>
      <c r="I22" s="248">
        <f>I15-H7</f>
        <v>8.0900499999999931E-2</v>
      </c>
    </row>
    <row r="23" spans="1:29" s="197" customFormat="1" x14ac:dyDescent="0.25">
      <c r="A23" s="247" t="s">
        <v>263</v>
      </c>
      <c r="B23" s="248">
        <f t="shared" ref="B23:B27" si="0">B8-B16</f>
        <v>0.94079160000000073</v>
      </c>
      <c r="C23" s="248">
        <f t="shared" ref="C23:C27" si="1">C16-B8</f>
        <v>0.96947970000000083</v>
      </c>
      <c r="D23" s="249">
        <f t="shared" ref="D23:D27" si="2">D8-D16</f>
        <v>0.72134929999999997</v>
      </c>
      <c r="E23" s="249">
        <f t="shared" ref="E23:E27" si="3">E16-D8</f>
        <v>0.75039999999999907</v>
      </c>
      <c r="F23" s="249">
        <f t="shared" ref="F23:F27" si="4">F8-F16</f>
        <v>1.0464151999999984</v>
      </c>
      <c r="G23" s="249">
        <f t="shared" ref="G23:G27" si="5">G16-F8</f>
        <v>1.0750068000000006</v>
      </c>
      <c r="H23" s="248">
        <f t="shared" ref="H23:H27" si="6">H8-H16</f>
        <v>0.75463400000000114</v>
      </c>
      <c r="I23" s="248">
        <f t="shared" ref="I23:I27" si="7">I16-H8</f>
        <v>0.78349069999999976</v>
      </c>
      <c r="AA23" s="277"/>
      <c r="AB23" s="277"/>
      <c r="AC23" s="257"/>
    </row>
    <row r="24" spans="1:29" s="197" customFormat="1" x14ac:dyDescent="0.25">
      <c r="A24" s="247" t="s">
        <v>264</v>
      </c>
      <c r="B24" s="248">
        <f t="shared" si="0"/>
        <v>2.1713603999999975</v>
      </c>
      <c r="C24" s="248">
        <f t="shared" si="1"/>
        <v>2.2041989000000086</v>
      </c>
      <c r="D24" s="249">
        <f t="shared" si="2"/>
        <v>1.7266007999999999</v>
      </c>
      <c r="E24" s="249">
        <f t="shared" si="3"/>
        <v>1.7586628000000104</v>
      </c>
      <c r="F24" s="249">
        <f t="shared" si="4"/>
        <v>2.1293969000000033</v>
      </c>
      <c r="G24" s="249">
        <f t="shared" si="5"/>
        <v>2.1614346000000069</v>
      </c>
      <c r="H24" s="248">
        <f t="shared" si="6"/>
        <v>1.6050693999999979</v>
      </c>
      <c r="I24" s="248">
        <f t="shared" si="7"/>
        <v>1.6362997999999962</v>
      </c>
    </row>
    <row r="25" spans="1:29" s="197" customFormat="1" x14ac:dyDescent="0.25">
      <c r="A25" s="247" t="s">
        <v>265</v>
      </c>
      <c r="B25" s="248">
        <f t="shared" si="0"/>
        <v>4.4263588999999683</v>
      </c>
      <c r="C25" s="248">
        <f t="shared" si="1"/>
        <v>4.4780632000000082</v>
      </c>
      <c r="D25" s="249">
        <f t="shared" si="2"/>
        <v>3.6050102000000095</v>
      </c>
      <c r="E25" s="249">
        <f t="shared" si="3"/>
        <v>3.6544429999999863</v>
      </c>
      <c r="F25" s="249">
        <f t="shared" si="4"/>
        <v>4.0075010999999847</v>
      </c>
      <c r="G25" s="249">
        <f t="shared" si="5"/>
        <v>4.0556007999999792</v>
      </c>
      <c r="H25" s="248">
        <f t="shared" si="6"/>
        <v>3.1280520999999908</v>
      </c>
      <c r="I25" s="248">
        <f t="shared" si="7"/>
        <v>3.1740612000000112</v>
      </c>
    </row>
    <row r="26" spans="1:29" s="197" customFormat="1" x14ac:dyDescent="0.25">
      <c r="A26" s="247" t="s">
        <v>266</v>
      </c>
      <c r="B26" s="248">
        <f t="shared" si="0"/>
        <v>7.9849776000000361</v>
      </c>
      <c r="C26" s="248">
        <f t="shared" si="1"/>
        <v>8.0866732999999726</v>
      </c>
      <c r="D26" s="249">
        <f t="shared" si="2"/>
        <v>7.1054100000000062</v>
      </c>
      <c r="E26" s="249">
        <f t="shared" si="3"/>
        <v>7.2046844999999848</v>
      </c>
      <c r="F26" s="249">
        <f t="shared" si="4"/>
        <v>6.2034082000000126</v>
      </c>
      <c r="G26" s="249">
        <f t="shared" si="5"/>
        <v>6.286165799999992</v>
      </c>
      <c r="H26" s="248">
        <f t="shared" si="6"/>
        <v>5.4393539999999803</v>
      </c>
      <c r="I26" s="248">
        <f t="shared" si="7"/>
        <v>5.5207733999999959</v>
      </c>
    </row>
    <row r="27" spans="1:29" s="197" customFormat="1" x14ac:dyDescent="0.25">
      <c r="A27" s="247" t="s">
        <v>157</v>
      </c>
      <c r="B27" s="248">
        <f t="shared" si="0"/>
        <v>13.912361799999985</v>
      </c>
      <c r="C27" s="248">
        <f t="shared" si="1"/>
        <v>14.219991600000014</v>
      </c>
      <c r="D27" s="249">
        <f t="shared" si="2"/>
        <v>13.714354299999968</v>
      </c>
      <c r="E27" s="249">
        <f t="shared" si="3"/>
        <v>14.008004700000015</v>
      </c>
      <c r="F27" s="249">
        <f t="shared" si="4"/>
        <v>7.3328968999999802</v>
      </c>
      <c r="G27" s="249">
        <f t="shared" si="5"/>
        <v>7.494683699999996</v>
      </c>
      <c r="H27" s="248">
        <f t="shared" si="6"/>
        <v>7.5521003999999721</v>
      </c>
      <c r="I27" s="248">
        <f t="shared" si="7"/>
        <v>7.710152800000003</v>
      </c>
    </row>
    <row r="29" spans="1:29" ht="45" customHeight="1" x14ac:dyDescent="0.25">
      <c r="K29" s="332" t="s">
        <v>733</v>
      </c>
      <c r="L29" s="332"/>
      <c r="M29" s="332"/>
      <c r="N29" s="332"/>
      <c r="O29" s="332"/>
      <c r="P29" s="332"/>
      <c r="Q29" s="332"/>
      <c r="R29" s="332"/>
      <c r="S29" s="332"/>
      <c r="T29" s="332"/>
      <c r="U29" s="332"/>
      <c r="V29" s="332"/>
      <c r="W29" s="332"/>
      <c r="X29" s="332"/>
      <c r="Y29" s="332"/>
      <c r="Z29" s="47"/>
    </row>
    <row r="30" spans="1:29" x14ac:dyDescent="0.25">
      <c r="K30" s="342" t="s">
        <v>144</v>
      </c>
      <c r="L30" s="342"/>
      <c r="M30" s="342"/>
      <c r="N30" s="342"/>
      <c r="O30" s="342"/>
      <c r="P30" s="342"/>
      <c r="Q30" s="342"/>
      <c r="R30" s="342"/>
      <c r="S30" s="342"/>
      <c r="T30" s="342"/>
    </row>
    <row r="31" spans="1:29" ht="29.65" customHeight="1" x14ac:dyDescent="0.25">
      <c r="K31" s="343" t="s">
        <v>789</v>
      </c>
      <c r="L31" s="343"/>
      <c r="M31" s="343"/>
      <c r="N31" s="343"/>
      <c r="O31" s="343"/>
      <c r="P31" s="343"/>
      <c r="Q31" s="343"/>
      <c r="R31" s="343"/>
      <c r="S31" s="343"/>
      <c r="T31" s="343"/>
    </row>
  </sheetData>
  <customSheetViews>
    <customSheetView guid="{C4A283EE-C4B0-4E29-8C19-4963E37D90B7}" scale="110">
      <selection activeCell="Y29" sqref="Y29"/>
      <pageMargins left="0.7" right="0.7" top="0.75" bottom="0.75" header="0.3" footer="0.3"/>
      <pageSetup orientation="portrait" r:id="rId1"/>
    </customSheetView>
    <customSheetView guid="{4065E717-11DE-4CCC-99D1-B3BA920E3F92}" scale="110">
      <selection activeCell="G21" sqref="G21"/>
      <pageMargins left="0.7" right="0.7" top="0.75" bottom="0.75" header="0.3" footer="0.3"/>
      <pageSetup orientation="portrait" r:id="rId2"/>
    </customSheetView>
    <customSheetView guid="{B848C897-026E-44C8-A434-4C9BC47821B0}" scale="110">
      <selection activeCell="G21" sqref="G21"/>
      <pageMargins left="0.7" right="0.7" top="0.75" bottom="0.75" header="0.3" footer="0.3"/>
      <pageSetup orientation="portrait" r:id="rId3"/>
    </customSheetView>
  </customSheetViews>
  <mergeCells count="3">
    <mergeCell ref="K30:T30"/>
    <mergeCell ref="K31:T31"/>
    <mergeCell ref="K29:Y29"/>
  </mergeCell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9"/>
  <sheetViews>
    <sheetView topLeftCell="A16" workbookViewId="0">
      <selection activeCell="J24" sqref="J24"/>
    </sheetView>
  </sheetViews>
  <sheetFormatPr defaultRowHeight="15" x14ac:dyDescent="0.25"/>
  <cols>
    <col min="11" max="11" width="9.42578125" style="197" bestFit="1" customWidth="1"/>
    <col min="12" max="12" width="8.5703125" style="197"/>
    <col min="13" max="14" width="8.28515625" style="197" bestFit="1" customWidth="1"/>
    <col min="15" max="15" width="7.42578125" style="197" bestFit="1" customWidth="1"/>
    <col min="16" max="16" width="7.7109375" style="197" bestFit="1" customWidth="1"/>
    <col min="17" max="17" width="8.5703125" style="197"/>
    <col min="18" max="19" width="8.28515625" style="197" bestFit="1" customWidth="1"/>
    <col min="20" max="20" width="7.42578125" style="197" bestFit="1" customWidth="1"/>
    <col min="21" max="21" width="7.7109375" style="197" bestFit="1" customWidth="1"/>
  </cols>
  <sheetData>
    <row r="2" spans="1:21" x14ac:dyDescent="0.25">
      <c r="A2" t="s">
        <v>726</v>
      </c>
      <c r="N2" s="47"/>
    </row>
    <row r="3" spans="1:21" x14ac:dyDescent="0.25">
      <c r="K3" s="197" t="s">
        <v>341</v>
      </c>
    </row>
    <row r="4" spans="1:21" ht="15.75" thickBot="1" x14ac:dyDescent="0.3">
      <c r="K4" s="198" t="s">
        <v>36</v>
      </c>
      <c r="L4" s="200" t="s">
        <v>34</v>
      </c>
      <c r="M4" s="200" t="s">
        <v>228</v>
      </c>
      <c r="N4" s="200" t="s">
        <v>229</v>
      </c>
      <c r="O4" s="200" t="s">
        <v>230</v>
      </c>
      <c r="P4" s="200" t="s">
        <v>231</v>
      </c>
      <c r="Q4" s="200" t="s">
        <v>35</v>
      </c>
      <c r="R4" s="200" t="s">
        <v>228</v>
      </c>
      <c r="S4" s="200" t="s">
        <v>229</v>
      </c>
      <c r="T4" s="200" t="s">
        <v>230</v>
      </c>
      <c r="U4" s="200" t="s">
        <v>231</v>
      </c>
    </row>
    <row r="5" spans="1:21" x14ac:dyDescent="0.25">
      <c r="K5" s="207" t="s">
        <v>37</v>
      </c>
      <c r="L5" s="209">
        <v>167.95779229999999</v>
      </c>
      <c r="M5" s="209">
        <v>131.07288579999999</v>
      </c>
      <c r="N5" s="209">
        <v>204.84269889999999</v>
      </c>
      <c r="O5" s="209">
        <f t="shared" ref="O5:O12" si="0">L5-M5</f>
        <v>36.8849065</v>
      </c>
      <c r="P5" s="209">
        <f t="shared" ref="P5:P12" si="1">N5-L5</f>
        <v>36.884906599999994</v>
      </c>
      <c r="Q5" s="209">
        <v>178.86758929999999</v>
      </c>
      <c r="R5" s="209">
        <v>131.47297409999999</v>
      </c>
      <c r="S5" s="209">
        <v>226.2622045</v>
      </c>
      <c r="T5" s="209">
        <f t="shared" ref="T5:T17" si="2">Q5-R5</f>
        <v>47.394615200000004</v>
      </c>
      <c r="U5" s="209">
        <f t="shared" ref="U5:U17" si="3">S5-Q5</f>
        <v>47.394615200000004</v>
      </c>
    </row>
    <row r="6" spans="1:21" x14ac:dyDescent="0.25">
      <c r="K6" s="208" t="s">
        <v>39</v>
      </c>
      <c r="L6" s="209">
        <v>95.502480399999996</v>
      </c>
      <c r="M6" s="209">
        <v>75.673419600000003</v>
      </c>
      <c r="N6" s="209">
        <v>115.3315411</v>
      </c>
      <c r="O6" s="209">
        <f t="shared" si="0"/>
        <v>19.829060799999993</v>
      </c>
      <c r="P6" s="209">
        <f t="shared" si="1"/>
        <v>19.829060699999999</v>
      </c>
      <c r="Q6" s="209">
        <v>79.360682999999995</v>
      </c>
      <c r="R6" s="209">
        <v>61.095852000000001</v>
      </c>
      <c r="S6" s="209">
        <v>97.625513999999995</v>
      </c>
      <c r="T6" s="209">
        <f t="shared" si="2"/>
        <v>18.264830999999994</v>
      </c>
      <c r="U6" s="209">
        <f t="shared" si="3"/>
        <v>18.264831000000001</v>
      </c>
    </row>
    <row r="7" spans="1:21" x14ac:dyDescent="0.25">
      <c r="K7" s="208" t="s">
        <v>40</v>
      </c>
      <c r="L7" s="209">
        <v>67.802171799999996</v>
      </c>
      <c r="M7" s="209">
        <v>53.144030399999998</v>
      </c>
      <c r="N7" s="209">
        <v>82.460313299999996</v>
      </c>
      <c r="O7" s="209">
        <f t="shared" si="0"/>
        <v>14.658141399999998</v>
      </c>
      <c r="P7" s="209">
        <f t="shared" si="1"/>
        <v>14.658141499999999</v>
      </c>
      <c r="Q7" s="209">
        <v>46.245570899999997</v>
      </c>
      <c r="R7" s="209">
        <v>33.916934699999999</v>
      </c>
      <c r="S7" s="209">
        <v>58.574207100000002</v>
      </c>
      <c r="T7" s="209">
        <f t="shared" si="2"/>
        <v>12.328636199999998</v>
      </c>
      <c r="U7" s="209">
        <f t="shared" si="3"/>
        <v>12.328636200000005</v>
      </c>
    </row>
    <row r="8" spans="1:21" x14ac:dyDescent="0.25">
      <c r="K8" s="208" t="s">
        <v>41</v>
      </c>
      <c r="L8" s="209">
        <v>59.922382300000002</v>
      </c>
      <c r="M8" s="209">
        <v>58.983104699999998</v>
      </c>
      <c r="N8" s="209">
        <v>60.861659899999999</v>
      </c>
      <c r="O8" s="209">
        <f t="shared" si="0"/>
        <v>0.93927760000000404</v>
      </c>
      <c r="P8" s="209">
        <f t="shared" si="1"/>
        <v>0.93927759999999694</v>
      </c>
      <c r="Q8" s="209">
        <v>43.912085300000001</v>
      </c>
      <c r="R8" s="209">
        <v>43.121471100000001</v>
      </c>
      <c r="S8" s="209">
        <v>44.702699600000003</v>
      </c>
      <c r="T8" s="209">
        <f t="shared" si="2"/>
        <v>0.79061420000000027</v>
      </c>
      <c r="U8" s="209">
        <f t="shared" si="3"/>
        <v>0.79061430000000144</v>
      </c>
    </row>
    <row r="9" spans="1:21" x14ac:dyDescent="0.25">
      <c r="K9" s="208" t="s">
        <v>42</v>
      </c>
      <c r="L9" s="209">
        <v>63.598844999999997</v>
      </c>
      <c r="M9" s="209">
        <v>62.3774449</v>
      </c>
      <c r="N9" s="209">
        <v>64.820245099999994</v>
      </c>
      <c r="O9" s="209">
        <f t="shared" si="0"/>
        <v>1.2214000999999968</v>
      </c>
      <c r="P9" s="209">
        <f t="shared" si="1"/>
        <v>1.2214000999999968</v>
      </c>
      <c r="Q9" s="209">
        <v>45.806465199999998</v>
      </c>
      <c r="R9" s="209">
        <v>44.781588499999998</v>
      </c>
      <c r="S9" s="209">
        <v>46.831341799999997</v>
      </c>
      <c r="T9" s="209">
        <f t="shared" si="2"/>
        <v>1.0248767000000001</v>
      </c>
      <c r="U9" s="209">
        <f t="shared" si="3"/>
        <v>1.0248765999999989</v>
      </c>
    </row>
    <row r="10" spans="1:21" x14ac:dyDescent="0.25">
      <c r="K10" s="208" t="s">
        <v>43</v>
      </c>
      <c r="L10" s="209">
        <v>67.499451899999997</v>
      </c>
      <c r="M10" s="209">
        <v>65.322765399999994</v>
      </c>
      <c r="N10" s="209">
        <v>69.676138399999999</v>
      </c>
      <c r="O10" s="209">
        <f t="shared" si="0"/>
        <v>2.1766865000000024</v>
      </c>
      <c r="P10" s="209">
        <f t="shared" si="1"/>
        <v>2.1766865000000024</v>
      </c>
      <c r="Q10" s="209">
        <v>50.263682600000003</v>
      </c>
      <c r="R10" s="209">
        <v>48.411369200000003</v>
      </c>
      <c r="S10" s="209">
        <v>52.115996000000003</v>
      </c>
      <c r="T10" s="209">
        <f t="shared" si="2"/>
        <v>1.8523133999999999</v>
      </c>
      <c r="U10" s="209">
        <f t="shared" si="3"/>
        <v>1.8523133999999999</v>
      </c>
    </row>
    <row r="11" spans="1:21" x14ac:dyDescent="0.25">
      <c r="K11" s="197" t="s">
        <v>44</v>
      </c>
      <c r="L11" s="209">
        <v>69.028103799999997</v>
      </c>
      <c r="M11" s="209">
        <v>66.972373599999997</v>
      </c>
      <c r="N11" s="209">
        <v>71.083833900000002</v>
      </c>
      <c r="O11" s="209">
        <f t="shared" si="0"/>
        <v>2.0557301999999993</v>
      </c>
      <c r="P11" s="209">
        <f t="shared" si="1"/>
        <v>2.0557301000000052</v>
      </c>
      <c r="Q11" s="209">
        <v>51.366534999999999</v>
      </c>
      <c r="R11" s="209">
        <v>49.6167601</v>
      </c>
      <c r="S11" s="209">
        <v>53.116309999999999</v>
      </c>
      <c r="T11" s="209">
        <f t="shared" si="2"/>
        <v>1.7497748999999985</v>
      </c>
      <c r="U11" s="209">
        <f t="shared" si="3"/>
        <v>1.7497749999999996</v>
      </c>
    </row>
    <row r="12" spans="1:21" x14ac:dyDescent="0.25">
      <c r="K12" s="197" t="s">
        <v>38</v>
      </c>
      <c r="L12" s="209">
        <v>64.803931399999996</v>
      </c>
      <c r="M12" s="209">
        <v>64.213036299999999</v>
      </c>
      <c r="N12" s="209">
        <v>65.394826499999994</v>
      </c>
      <c r="O12" s="209">
        <f t="shared" si="0"/>
        <v>0.59089509999999734</v>
      </c>
      <c r="P12" s="209">
        <f t="shared" si="1"/>
        <v>0.59089509999999734</v>
      </c>
      <c r="Q12" s="209">
        <v>46.046550600000003</v>
      </c>
      <c r="R12" s="209">
        <v>45.5561626</v>
      </c>
      <c r="S12" s="209">
        <v>46.5369387</v>
      </c>
      <c r="T12" s="209">
        <f t="shared" si="2"/>
        <v>0.49038800000000293</v>
      </c>
      <c r="U12" s="209">
        <f t="shared" si="3"/>
        <v>0.490388099999997</v>
      </c>
    </row>
    <row r="13" spans="1:21" x14ac:dyDescent="0.25">
      <c r="K13" s="197" t="s">
        <v>243</v>
      </c>
      <c r="L13" s="209"/>
      <c r="M13" s="209"/>
      <c r="N13" s="209"/>
      <c r="O13" s="209"/>
      <c r="P13" s="209"/>
      <c r="Q13" s="209">
        <v>65.837997599999994</v>
      </c>
      <c r="R13" s="209">
        <v>65.107145700000004</v>
      </c>
      <c r="S13" s="209">
        <v>66.568849499999999</v>
      </c>
      <c r="T13" s="209">
        <f t="shared" si="2"/>
        <v>0.73085189999999045</v>
      </c>
      <c r="U13" s="209">
        <f t="shared" si="3"/>
        <v>0.73085190000000466</v>
      </c>
    </row>
    <row r="14" spans="1:21" x14ac:dyDescent="0.25">
      <c r="K14" s="197" t="s">
        <v>45</v>
      </c>
      <c r="L14" s="209">
        <v>82.675560500000003</v>
      </c>
      <c r="M14" s="209">
        <v>80.042287000000002</v>
      </c>
      <c r="N14" s="209">
        <v>85.308834000000004</v>
      </c>
      <c r="O14" s="209">
        <f t="shared" ref="O14:O17" si="4">L14-M14</f>
        <v>2.6332735000000014</v>
      </c>
      <c r="P14" s="209">
        <f t="shared" ref="P14:P17" si="5">N14-L14</f>
        <v>2.6332735000000014</v>
      </c>
      <c r="Q14" s="209">
        <v>60.1208977</v>
      </c>
      <c r="R14" s="209">
        <v>57.901423999999999</v>
      </c>
      <c r="S14" s="209">
        <v>62.340371300000001</v>
      </c>
      <c r="T14" s="209">
        <f t="shared" si="2"/>
        <v>2.2194737000000018</v>
      </c>
      <c r="U14" s="209">
        <f t="shared" si="3"/>
        <v>2.2194736000000006</v>
      </c>
    </row>
    <row r="15" spans="1:21" x14ac:dyDescent="0.25">
      <c r="K15" s="197" t="s">
        <v>46</v>
      </c>
      <c r="L15" s="209">
        <v>84.205064899999996</v>
      </c>
      <c r="M15" s="209">
        <v>81.813713800000002</v>
      </c>
      <c r="N15" s="209">
        <v>86.596415899999997</v>
      </c>
      <c r="O15" s="209">
        <f t="shared" si="4"/>
        <v>2.3913510999999943</v>
      </c>
      <c r="P15" s="209">
        <f t="shared" si="5"/>
        <v>2.3913510000000002</v>
      </c>
      <c r="Q15" s="209">
        <v>62.477567100000002</v>
      </c>
      <c r="R15" s="209">
        <v>60.440801800000003</v>
      </c>
      <c r="S15" s="209">
        <v>64.514332300000007</v>
      </c>
      <c r="T15" s="209">
        <f t="shared" si="2"/>
        <v>2.036765299999999</v>
      </c>
      <c r="U15" s="209">
        <f t="shared" si="3"/>
        <v>2.0367652000000049</v>
      </c>
    </row>
    <row r="16" spans="1:21" x14ac:dyDescent="0.25">
      <c r="K16" s="197" t="s">
        <v>47</v>
      </c>
      <c r="L16" s="209">
        <v>77.966789000000006</v>
      </c>
      <c r="M16" s="209">
        <v>72.041838400000003</v>
      </c>
      <c r="N16" s="209">
        <v>83.891739599999994</v>
      </c>
      <c r="O16" s="209">
        <f t="shared" si="4"/>
        <v>5.9249506000000025</v>
      </c>
      <c r="P16" s="209">
        <f t="shared" si="5"/>
        <v>5.9249505999999883</v>
      </c>
      <c r="Q16" s="209">
        <v>56.305541099999999</v>
      </c>
      <c r="R16" s="209">
        <v>51.335193500000003</v>
      </c>
      <c r="S16" s="209">
        <v>61.275888799999997</v>
      </c>
      <c r="T16" s="209">
        <f t="shared" si="2"/>
        <v>4.9703475999999966</v>
      </c>
      <c r="U16" s="209">
        <f t="shared" si="3"/>
        <v>4.9703476999999978</v>
      </c>
    </row>
    <row r="17" spans="1:21" x14ac:dyDescent="0.25">
      <c r="K17" s="210" t="s">
        <v>48</v>
      </c>
      <c r="L17" s="209">
        <v>75.071884299999994</v>
      </c>
      <c r="M17" s="209">
        <v>72.015961799999999</v>
      </c>
      <c r="N17" s="209">
        <v>78.127806699999994</v>
      </c>
      <c r="O17" s="209">
        <f t="shared" si="4"/>
        <v>3.0559224999999941</v>
      </c>
      <c r="P17" s="209">
        <f t="shared" si="5"/>
        <v>3.0559224</v>
      </c>
      <c r="Q17" s="209">
        <v>57.429331099999999</v>
      </c>
      <c r="R17" s="209">
        <v>54.755429999999997</v>
      </c>
      <c r="S17" s="209">
        <v>60.103232200000001</v>
      </c>
      <c r="T17" s="209">
        <f t="shared" si="2"/>
        <v>2.6739011000000019</v>
      </c>
      <c r="U17" s="209">
        <f t="shared" si="3"/>
        <v>2.6739011000000019</v>
      </c>
    </row>
    <row r="23" spans="1:21" x14ac:dyDescent="0.25">
      <c r="J23" s="277"/>
    </row>
    <row r="26" spans="1:21" x14ac:dyDescent="0.25">
      <c r="A26" t="s">
        <v>790</v>
      </c>
    </row>
    <row r="27" spans="1:21" ht="29.65" customHeight="1" x14ac:dyDescent="0.25">
      <c r="A27" s="344" t="s">
        <v>791</v>
      </c>
      <c r="B27" s="344"/>
      <c r="C27" s="344"/>
      <c r="D27" s="344"/>
      <c r="E27" s="344"/>
      <c r="F27" s="344"/>
      <c r="G27" s="344"/>
      <c r="H27" s="344"/>
      <c r="Q27" s="241"/>
    </row>
    <row r="28" spans="1:21" x14ac:dyDescent="0.25">
      <c r="A28" s="342" t="s">
        <v>144</v>
      </c>
      <c r="B28" s="342"/>
      <c r="C28" s="342"/>
      <c r="D28" s="342"/>
      <c r="E28" s="342"/>
      <c r="F28" s="342"/>
      <c r="G28" s="342"/>
      <c r="H28" s="342"/>
    </row>
    <row r="29" spans="1:21" ht="29.65" customHeight="1" x14ac:dyDescent="0.25">
      <c r="A29" s="343" t="s">
        <v>792</v>
      </c>
      <c r="B29" s="343"/>
      <c r="C29" s="343"/>
      <c r="D29" s="343"/>
      <c r="E29" s="343"/>
      <c r="F29" s="343"/>
      <c r="G29" s="343"/>
      <c r="H29" s="343"/>
    </row>
  </sheetData>
  <customSheetViews>
    <customSheetView guid="{C4A283EE-C4B0-4E29-8C19-4963E37D90B7}">
      <selection activeCell="R27" sqref="R27"/>
      <pageMargins left="0.7" right="0.7" top="0.75" bottom="0.75" header="0.3" footer="0.3"/>
      <pageSetup orientation="portrait" r:id="rId1"/>
    </customSheetView>
    <customSheetView guid="{4065E717-11DE-4CCC-99D1-B3BA920E3F92}">
      <selection activeCell="A28" sqref="A28:H28"/>
      <pageMargins left="0.7" right="0.7" top="0.75" bottom="0.75" header="0.3" footer="0.3"/>
      <pageSetup orientation="portrait" r:id="rId2"/>
    </customSheetView>
    <customSheetView guid="{B848C897-026E-44C8-A434-4C9BC47821B0}">
      <selection activeCell="A28" sqref="A28:H28"/>
      <pageMargins left="0.7" right="0.7" top="0.75" bottom="0.75" header="0.3" footer="0.3"/>
      <pageSetup orientation="portrait" r:id="rId3"/>
    </customSheetView>
  </customSheetViews>
  <mergeCells count="3">
    <mergeCell ref="A27:H27"/>
    <mergeCell ref="A28:H28"/>
    <mergeCell ref="A29:H29"/>
  </mergeCell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0"/>
  <sheetViews>
    <sheetView topLeftCell="A10" zoomScale="110" zoomScaleNormal="110" workbookViewId="0">
      <selection activeCell="T23" sqref="T23"/>
    </sheetView>
  </sheetViews>
  <sheetFormatPr defaultRowHeight="15" x14ac:dyDescent="0.25"/>
  <cols>
    <col min="1" max="1" width="27.42578125" bestFit="1" customWidth="1"/>
  </cols>
  <sheetData>
    <row r="1" spans="1:20" s="9" customFormat="1" x14ac:dyDescent="0.25">
      <c r="A1" s="345" t="s">
        <v>774</v>
      </c>
      <c r="B1" s="345"/>
      <c r="C1" s="345"/>
      <c r="D1" s="345"/>
      <c r="E1" s="345"/>
      <c r="F1" s="345"/>
      <c r="G1" s="345"/>
      <c r="H1" s="345"/>
      <c r="I1" s="345"/>
      <c r="J1" s="345"/>
      <c r="K1" s="345"/>
      <c r="L1" s="345"/>
      <c r="M1" s="276"/>
      <c r="N1" s="276"/>
      <c r="O1" s="276"/>
      <c r="P1" s="276"/>
      <c r="Q1" s="276"/>
      <c r="R1" s="276"/>
      <c r="S1" s="276"/>
      <c r="T1" s="276"/>
    </row>
    <row r="2" spans="1:20" x14ac:dyDescent="0.25">
      <c r="A2" s="276"/>
      <c r="B2" s="276"/>
      <c r="C2" s="276"/>
      <c r="D2" s="276"/>
      <c r="E2" s="276"/>
      <c r="F2" s="276"/>
      <c r="G2" s="276"/>
      <c r="H2" s="276"/>
      <c r="I2" s="276"/>
      <c r="J2" s="276"/>
      <c r="K2" s="276"/>
      <c r="L2" s="276"/>
      <c r="M2" s="276"/>
      <c r="N2" s="276"/>
      <c r="O2" s="276"/>
      <c r="P2" s="276"/>
      <c r="Q2" s="276"/>
      <c r="R2" s="276"/>
      <c r="S2" s="276"/>
      <c r="T2" s="276"/>
    </row>
    <row r="3" spans="1:20" s="197" customFormat="1" x14ac:dyDescent="0.25">
      <c r="A3" s="242"/>
      <c r="B3" s="242" t="s">
        <v>8</v>
      </c>
      <c r="C3" s="242" t="s">
        <v>141</v>
      </c>
      <c r="D3" s="242" t="s">
        <v>142</v>
      </c>
      <c r="E3" s="277"/>
      <c r="F3" s="277"/>
      <c r="G3" s="277"/>
      <c r="H3" s="277"/>
      <c r="I3" s="277"/>
      <c r="J3" s="277"/>
      <c r="K3" s="277"/>
      <c r="L3" s="277"/>
      <c r="M3" s="277"/>
      <c r="N3" s="277"/>
      <c r="O3" s="277"/>
      <c r="P3" s="277"/>
      <c r="Q3" s="277"/>
      <c r="R3" s="277"/>
      <c r="S3" s="277"/>
      <c r="T3" s="277"/>
    </row>
    <row r="4" spans="1:20" s="197" customFormat="1" x14ac:dyDescent="0.25">
      <c r="A4" s="242" t="s">
        <v>1</v>
      </c>
      <c r="B4" s="266">
        <v>0.47980484189723338</v>
      </c>
      <c r="C4" s="266">
        <v>0.42937438905180841</v>
      </c>
      <c r="D4" s="266">
        <v>0.53127731302284931</v>
      </c>
      <c r="E4" s="218">
        <f>SUM(B4:B7)</f>
        <v>0.87938488142292492</v>
      </c>
      <c r="F4" s="277"/>
      <c r="G4" s="277"/>
      <c r="H4" s="277"/>
      <c r="I4" s="277"/>
      <c r="J4" s="277"/>
      <c r="K4" s="277"/>
      <c r="L4" s="277"/>
      <c r="M4" s="277"/>
      <c r="N4" s="277"/>
      <c r="O4" s="277"/>
      <c r="P4" s="277"/>
      <c r="Q4" s="277"/>
      <c r="R4" s="257"/>
      <c r="S4" s="277"/>
      <c r="T4" s="277"/>
    </row>
    <row r="5" spans="1:20" s="197" customFormat="1" x14ac:dyDescent="0.25">
      <c r="A5" s="242" t="s">
        <v>0</v>
      </c>
      <c r="B5" s="266">
        <v>0.19614624505928849</v>
      </c>
      <c r="C5" s="266">
        <v>0.24364613880742914</v>
      </c>
      <c r="D5" s="266">
        <v>0.14758396803595958</v>
      </c>
      <c r="E5" s="277"/>
      <c r="F5" s="277"/>
      <c r="G5" s="277"/>
      <c r="H5" s="277"/>
      <c r="I5" s="277"/>
      <c r="J5" s="277"/>
      <c r="K5" s="277"/>
      <c r="L5" s="277"/>
      <c r="M5" s="277"/>
      <c r="N5" s="277"/>
      <c r="O5" s="277"/>
      <c r="P5" s="277"/>
      <c r="Q5" s="277"/>
      <c r="R5" s="257"/>
      <c r="S5" s="277"/>
      <c r="T5" s="277"/>
    </row>
    <row r="6" spans="1:20" s="269" customFormat="1" x14ac:dyDescent="0.25">
      <c r="A6" s="242" t="s">
        <v>2</v>
      </c>
      <c r="B6" s="266">
        <v>8.1521739130434763E-3</v>
      </c>
      <c r="C6" s="266">
        <v>9.1642228739002938E-3</v>
      </c>
      <c r="D6" s="266">
        <v>7.1169933824447498E-3</v>
      </c>
      <c r="E6" s="277"/>
      <c r="F6" s="277"/>
      <c r="G6" s="277"/>
      <c r="H6" s="277"/>
      <c r="I6" s="277"/>
      <c r="J6" s="277"/>
      <c r="K6" s="277"/>
      <c r="L6" s="277"/>
      <c r="M6" s="277"/>
      <c r="N6" s="277"/>
      <c r="O6" s="277"/>
      <c r="P6" s="277"/>
      <c r="Q6" s="277"/>
      <c r="R6" s="47"/>
      <c r="S6" s="277"/>
      <c r="T6" s="277"/>
    </row>
    <row r="7" spans="1:20" s="197" customFormat="1" x14ac:dyDescent="0.25">
      <c r="A7" s="242" t="s">
        <v>777</v>
      </c>
      <c r="B7" s="266">
        <v>0.19528162055335965</v>
      </c>
      <c r="C7" s="266">
        <v>0.19880254154447705</v>
      </c>
      <c r="D7" s="266">
        <v>0.19165938319390685</v>
      </c>
      <c r="E7" s="277"/>
      <c r="F7" s="277"/>
      <c r="G7" s="277"/>
      <c r="H7" s="277"/>
      <c r="I7" s="277"/>
      <c r="J7" s="277"/>
      <c r="K7" s="277"/>
      <c r="L7" s="277"/>
      <c r="M7" s="277"/>
      <c r="N7" s="277"/>
      <c r="O7" s="277"/>
      <c r="P7" s="277"/>
      <c r="Q7" s="277"/>
      <c r="R7" s="277"/>
      <c r="S7" s="277"/>
      <c r="T7" s="277"/>
    </row>
    <row r="8" spans="1:20" s="269" customFormat="1" x14ac:dyDescent="0.25">
      <c r="A8" s="242" t="s">
        <v>294</v>
      </c>
      <c r="B8" s="266">
        <v>0.12061511857707508</v>
      </c>
      <c r="C8" s="266">
        <v>0.11901270772238515</v>
      </c>
      <c r="D8" s="266">
        <v>0.12236234236483956</v>
      </c>
      <c r="E8" s="277"/>
      <c r="F8" s="277"/>
      <c r="G8" s="277"/>
      <c r="H8" s="277"/>
      <c r="I8" s="277"/>
      <c r="J8" s="277"/>
      <c r="K8" s="277"/>
      <c r="L8" s="277"/>
      <c r="M8" s="277"/>
      <c r="N8" s="277"/>
      <c r="O8" s="277"/>
      <c r="P8" s="277"/>
      <c r="Q8" s="277"/>
      <c r="R8" s="47"/>
      <c r="S8" s="277"/>
      <c r="T8" s="277"/>
    </row>
    <row r="9" spans="1:20" s="197" customFormat="1" x14ac:dyDescent="0.25">
      <c r="A9" s="242"/>
      <c r="B9" s="266"/>
      <c r="C9" s="266"/>
      <c r="D9" s="266"/>
      <c r="E9" s="277"/>
      <c r="F9" s="277"/>
      <c r="G9" s="277"/>
      <c r="H9" s="277"/>
      <c r="I9" s="277"/>
      <c r="J9" s="277"/>
      <c r="K9" s="277"/>
      <c r="L9" s="277"/>
      <c r="M9" s="277"/>
      <c r="N9" s="277"/>
      <c r="O9" s="277"/>
      <c r="P9" s="277"/>
      <c r="Q9" s="277"/>
      <c r="R9" s="277"/>
      <c r="S9" s="277"/>
      <c r="T9" s="277"/>
    </row>
    <row r="10" spans="1:20" s="197" customFormat="1" x14ac:dyDescent="0.25">
      <c r="A10" s="348"/>
      <c r="B10" s="348"/>
      <c r="C10" s="348"/>
      <c r="D10" s="348"/>
      <c r="E10" s="277"/>
      <c r="F10" s="277"/>
      <c r="G10" s="277"/>
      <c r="H10" s="277"/>
      <c r="I10" s="277"/>
      <c r="J10" s="277"/>
      <c r="K10" s="277"/>
      <c r="L10" s="277"/>
      <c r="M10" s="277"/>
      <c r="N10" s="277"/>
      <c r="O10" s="277"/>
      <c r="P10" s="277"/>
      <c r="Q10" s="277"/>
      <c r="R10" s="277"/>
      <c r="S10" s="277"/>
      <c r="T10" s="277"/>
    </row>
    <row r="11" spans="1:20" s="197" customFormat="1" x14ac:dyDescent="0.25">
      <c r="A11" s="348"/>
      <c r="B11" s="348"/>
      <c r="C11" s="348"/>
      <c r="D11" s="348"/>
      <c r="E11" s="277"/>
      <c r="F11" s="277"/>
      <c r="G11" s="277"/>
      <c r="H11" s="277"/>
      <c r="I11" s="277"/>
      <c r="J11" s="277"/>
      <c r="K11" s="277"/>
      <c r="L11" s="277"/>
      <c r="M11" s="277"/>
      <c r="N11" s="277"/>
      <c r="O11" s="277"/>
      <c r="P11" s="277"/>
      <c r="Q11" s="277"/>
      <c r="R11" s="47"/>
      <c r="S11" s="277"/>
      <c r="T11" s="277"/>
    </row>
    <row r="12" spans="1:20" s="197" customFormat="1" x14ac:dyDescent="0.25">
      <c r="A12" s="277"/>
      <c r="B12" s="277"/>
      <c r="C12" s="277"/>
      <c r="D12" s="277"/>
      <c r="E12" s="277"/>
      <c r="F12" s="277"/>
      <c r="G12" s="277"/>
      <c r="H12" s="277"/>
      <c r="I12" s="277"/>
      <c r="J12" s="277"/>
      <c r="K12" s="277"/>
      <c r="L12" s="277"/>
      <c r="M12" s="277"/>
      <c r="N12" s="277"/>
      <c r="O12" s="277"/>
      <c r="P12" s="277"/>
      <c r="Q12" s="277"/>
      <c r="R12" s="277"/>
      <c r="S12" s="277"/>
      <c r="T12" s="277"/>
    </row>
    <row r="13" spans="1:20" s="197" customFormat="1" x14ac:dyDescent="0.25">
      <c r="A13" s="277"/>
      <c r="B13" s="277"/>
      <c r="C13" s="277"/>
      <c r="D13" s="277"/>
      <c r="E13" s="277"/>
      <c r="F13" s="277"/>
      <c r="G13" s="277"/>
      <c r="H13" s="277"/>
      <c r="I13" s="277"/>
      <c r="J13" s="277"/>
      <c r="K13" s="277"/>
      <c r="L13" s="277"/>
      <c r="M13" s="277"/>
      <c r="N13" s="277"/>
      <c r="O13" s="277"/>
      <c r="P13" s="277"/>
      <c r="Q13" s="277"/>
      <c r="R13" s="277"/>
      <c r="S13" s="277"/>
      <c r="T13" s="277"/>
    </row>
    <row r="14" spans="1:20" s="197" customFormat="1" x14ac:dyDescent="0.25">
      <c r="A14" s="277"/>
      <c r="B14" s="277"/>
      <c r="C14" s="277"/>
      <c r="D14" s="277"/>
      <c r="E14" s="277"/>
      <c r="F14" s="277"/>
      <c r="G14" s="277"/>
      <c r="H14" s="277"/>
      <c r="I14" s="277"/>
      <c r="J14" s="277"/>
      <c r="K14" s="277"/>
      <c r="L14" s="277"/>
      <c r="M14" s="277"/>
      <c r="N14" s="277"/>
      <c r="O14" s="277"/>
      <c r="P14" s="277"/>
      <c r="Q14" s="277"/>
      <c r="R14" s="277"/>
      <c r="S14" s="277"/>
      <c r="T14" s="277"/>
    </row>
    <row r="15" spans="1:20" s="197" customFormat="1" x14ac:dyDescent="0.25">
      <c r="A15" s="277"/>
      <c r="B15" s="277"/>
      <c r="C15" s="277"/>
      <c r="D15" s="277"/>
      <c r="E15" s="277"/>
      <c r="F15" s="277"/>
      <c r="G15" s="277"/>
      <c r="H15" s="277"/>
      <c r="I15" s="277"/>
      <c r="J15" s="277"/>
      <c r="K15" s="277"/>
      <c r="L15" s="277"/>
      <c r="M15" s="277"/>
      <c r="N15" s="277"/>
      <c r="O15" s="277"/>
      <c r="P15" s="277"/>
      <c r="Q15" s="277"/>
      <c r="R15" s="262" t="s">
        <v>709</v>
      </c>
      <c r="S15" s="277"/>
      <c r="T15" s="277"/>
    </row>
    <row r="16" spans="1:20" s="197" customFormat="1" x14ac:dyDescent="0.25">
      <c r="A16" s="277"/>
      <c r="B16" s="277"/>
      <c r="C16" s="277"/>
      <c r="D16" s="277"/>
      <c r="E16" s="277"/>
      <c r="F16" s="277"/>
      <c r="G16" s="277"/>
      <c r="H16" s="277"/>
      <c r="I16" s="277"/>
      <c r="J16" s="277"/>
      <c r="K16" s="277"/>
      <c r="L16" s="277"/>
      <c r="M16" s="277"/>
      <c r="N16" s="277"/>
      <c r="O16" s="277"/>
      <c r="P16" s="277"/>
      <c r="Q16" s="277"/>
      <c r="R16" s="277"/>
      <c r="S16" s="277"/>
      <c r="T16" s="277"/>
    </row>
    <row r="17" spans="1:20" s="197" customFormat="1" x14ac:dyDescent="0.25">
      <c r="A17" s="277"/>
      <c r="B17" s="277"/>
      <c r="C17" s="277"/>
      <c r="D17" s="277"/>
      <c r="E17" s="277"/>
      <c r="F17" s="277"/>
      <c r="G17" s="277"/>
      <c r="H17" s="277"/>
      <c r="I17" s="277"/>
      <c r="J17" s="277"/>
      <c r="K17" s="277"/>
      <c r="L17" s="277"/>
      <c r="M17" s="277"/>
      <c r="N17" s="277"/>
      <c r="O17" s="277"/>
      <c r="P17" s="277"/>
      <c r="Q17" s="277"/>
      <c r="R17" s="277"/>
      <c r="S17" s="277"/>
      <c r="T17" s="277"/>
    </row>
    <row r="18" spans="1:20" s="197" customFormat="1" x14ac:dyDescent="0.25">
      <c r="A18" s="332" t="s">
        <v>301</v>
      </c>
      <c r="B18" s="332"/>
      <c r="C18" s="332"/>
      <c r="D18" s="332"/>
      <c r="E18" s="332"/>
      <c r="F18" s="332"/>
      <c r="G18" s="332"/>
      <c r="H18" s="277"/>
      <c r="I18" s="277"/>
      <c r="J18" s="277"/>
      <c r="K18" s="277"/>
      <c r="L18" s="277"/>
      <c r="M18" s="277"/>
      <c r="N18" s="277"/>
      <c r="O18" s="277"/>
      <c r="P18" s="277"/>
      <c r="Q18" s="277"/>
      <c r="R18" s="277"/>
      <c r="S18" s="277"/>
      <c r="T18" s="277"/>
    </row>
    <row r="19" spans="1:20" s="197" customFormat="1" ht="32.25" customHeight="1" x14ac:dyDescent="0.25">
      <c r="A19" s="332" t="s">
        <v>775</v>
      </c>
      <c r="B19" s="332"/>
      <c r="C19" s="332"/>
      <c r="D19" s="332"/>
      <c r="E19" s="332"/>
      <c r="F19" s="332"/>
      <c r="G19" s="332"/>
      <c r="H19" s="47"/>
      <c r="I19" s="277"/>
      <c r="J19" s="277"/>
      <c r="K19" s="277"/>
      <c r="L19" s="277"/>
      <c r="M19" s="277"/>
      <c r="N19" s="277"/>
      <c r="O19" s="277"/>
      <c r="P19" s="277"/>
      <c r="Q19" s="277"/>
      <c r="R19" s="277"/>
      <c r="S19" s="277"/>
      <c r="T19" s="277"/>
    </row>
    <row r="20" spans="1:20" ht="29.65" customHeight="1" x14ac:dyDescent="0.25">
      <c r="A20" s="344" t="s">
        <v>234</v>
      </c>
      <c r="B20" s="344"/>
      <c r="C20" s="344"/>
      <c r="D20" s="344"/>
      <c r="E20" s="344"/>
      <c r="F20" s="344"/>
      <c r="G20" s="344"/>
      <c r="H20" s="276"/>
      <c r="I20" s="276"/>
      <c r="J20" s="276"/>
      <c r="K20" s="276"/>
      <c r="L20" s="276"/>
      <c r="M20" s="276"/>
      <c r="N20" s="276"/>
      <c r="O20" s="276"/>
      <c r="P20" s="276"/>
      <c r="Q20" s="276"/>
      <c r="R20" s="276"/>
      <c r="S20" s="276"/>
      <c r="T20" s="276"/>
    </row>
    <row r="21" spans="1:20" x14ac:dyDescent="0.25">
      <c r="A21" s="346" t="s">
        <v>144</v>
      </c>
      <c r="B21" s="346"/>
      <c r="C21" s="346"/>
      <c r="D21" s="346"/>
      <c r="E21" s="346"/>
      <c r="F21" s="346"/>
      <c r="G21" s="346"/>
      <c r="H21" s="276"/>
      <c r="I21" s="276"/>
      <c r="J21" s="276"/>
      <c r="K21" s="276"/>
      <c r="L21" s="276"/>
      <c r="M21" s="276"/>
      <c r="N21" s="276"/>
      <c r="O21" s="276"/>
      <c r="P21" s="276"/>
      <c r="Q21" s="276"/>
      <c r="R21" s="276"/>
      <c r="S21" s="276"/>
      <c r="T21" s="276"/>
    </row>
    <row r="22" spans="1:20" x14ac:dyDescent="0.25">
      <c r="A22" s="347" t="s">
        <v>260</v>
      </c>
      <c r="B22" s="347"/>
      <c r="C22" s="347"/>
      <c r="D22" s="347"/>
      <c r="E22" s="347"/>
      <c r="F22" s="347"/>
      <c r="G22" s="347"/>
      <c r="H22" s="276"/>
      <c r="I22" s="276"/>
      <c r="J22" s="276"/>
      <c r="K22" s="276"/>
      <c r="L22" s="276"/>
      <c r="M22" s="276"/>
      <c r="N22" s="276"/>
      <c r="O22" s="276"/>
      <c r="P22" s="276"/>
      <c r="Q22" s="276"/>
      <c r="R22" s="276"/>
      <c r="S22" s="276"/>
      <c r="T22" s="276"/>
    </row>
    <row r="23" spans="1:20" x14ac:dyDescent="0.25">
      <c r="A23" s="276"/>
      <c r="B23" s="276"/>
      <c r="C23" s="276"/>
      <c r="D23" s="276"/>
      <c r="E23" s="276"/>
      <c r="F23" s="276"/>
      <c r="G23" s="276"/>
      <c r="H23" s="276"/>
      <c r="I23" s="276"/>
      <c r="J23" s="276"/>
      <c r="K23" s="276"/>
      <c r="L23" s="276"/>
      <c r="M23" s="276"/>
      <c r="N23" s="276"/>
      <c r="O23" s="276"/>
      <c r="P23" s="276"/>
      <c r="Q23" s="276"/>
      <c r="R23" s="276"/>
      <c r="S23" s="276"/>
      <c r="T23" s="276"/>
    </row>
    <row r="24" spans="1:20" x14ac:dyDescent="0.25">
      <c r="A24" s="47"/>
    </row>
    <row r="27" spans="1:20" s="136" customFormat="1" x14ac:dyDescent="0.25">
      <c r="A27" s="241"/>
      <c r="J27" s="251"/>
    </row>
    <row r="32" spans="1:20" x14ac:dyDescent="0.25">
      <c r="A32" s="242"/>
      <c r="B32" s="242" t="s">
        <v>8</v>
      </c>
      <c r="C32" s="242" t="s">
        <v>141</v>
      </c>
      <c r="D32" s="242" t="s">
        <v>142</v>
      </c>
      <c r="E32" s="276"/>
      <c r="F32" s="242" t="s">
        <v>8</v>
      </c>
      <c r="G32" s="242" t="s">
        <v>141</v>
      </c>
      <c r="H32" s="242" t="s">
        <v>142</v>
      </c>
      <c r="I32" s="276"/>
    </row>
    <row r="33" spans="1:9" x14ac:dyDescent="0.25">
      <c r="A33" s="242" t="s">
        <v>1</v>
      </c>
      <c r="B33" s="266">
        <v>0.42024125060853601</v>
      </c>
      <c r="C33" s="266">
        <v>0.3750667093606575</v>
      </c>
      <c r="D33" s="266">
        <v>0.46660818072157034</v>
      </c>
      <c r="E33" s="276"/>
      <c r="F33" s="266">
        <f t="shared" ref="F33:H37" si="0">B33/B$37</f>
        <v>3.9779825908858193</v>
      </c>
      <c r="G33" s="266">
        <f t="shared" si="0"/>
        <v>3.6078028747433266</v>
      </c>
      <c r="H33" s="266">
        <f t="shared" si="0"/>
        <v>4.341836734693878</v>
      </c>
      <c r="I33" s="276"/>
    </row>
    <row r="34" spans="1:9" x14ac:dyDescent="0.25">
      <c r="A34" s="242" t="s">
        <v>0</v>
      </c>
      <c r="B34" s="266">
        <v>0.17179639746849137</v>
      </c>
      <c r="C34" s="266">
        <v>0.21282954424164799</v>
      </c>
      <c r="D34" s="266">
        <v>0.12961947581971708</v>
      </c>
      <c r="E34" s="276"/>
      <c r="F34" s="266">
        <f t="shared" si="0"/>
        <v>1.6262160778289809</v>
      </c>
      <c r="G34" s="266">
        <f t="shared" si="0"/>
        <v>2.0472279260780288</v>
      </c>
      <c r="H34" s="266">
        <f t="shared" si="0"/>
        <v>1.2061224489795921</v>
      </c>
      <c r="I34" s="276"/>
    </row>
    <row r="35" spans="1:9" x14ac:dyDescent="0.25">
      <c r="A35" s="242" t="s">
        <v>2</v>
      </c>
      <c r="B35" s="266">
        <v>7.1401525396224373E-3</v>
      </c>
      <c r="C35" s="266">
        <v>8.0051232788984957E-3</v>
      </c>
      <c r="D35" s="266">
        <v>6.2506853821690973E-3</v>
      </c>
      <c r="E35" s="276"/>
      <c r="F35" s="266">
        <f t="shared" si="0"/>
        <v>6.7588325652841785E-2</v>
      </c>
      <c r="G35" s="266">
        <f t="shared" si="0"/>
        <v>7.7002053388090352E-2</v>
      </c>
      <c r="H35" s="266">
        <f t="shared" si="0"/>
        <v>5.8163265306122452E-2</v>
      </c>
      <c r="I35" s="276"/>
    </row>
    <row r="36" spans="1:9" x14ac:dyDescent="0.25">
      <c r="A36" s="242" t="s">
        <v>777</v>
      </c>
      <c r="B36" s="266">
        <v>0.17103910856277385</v>
      </c>
      <c r="C36" s="266">
        <v>0.17365780766357136</v>
      </c>
      <c r="D36" s="266">
        <v>0.16832986073034323</v>
      </c>
      <c r="E36" s="276"/>
      <c r="F36" s="266">
        <f t="shared" si="0"/>
        <v>1.6190476190476191</v>
      </c>
      <c r="G36" s="266">
        <f t="shared" si="0"/>
        <v>1.6704312114989734</v>
      </c>
      <c r="H36" s="266">
        <f t="shared" si="0"/>
        <v>1.5663265306122449</v>
      </c>
      <c r="I36" s="276"/>
    </row>
    <row r="37" spans="1:9" x14ac:dyDescent="0.25">
      <c r="A37" s="242" t="s">
        <v>294</v>
      </c>
      <c r="B37" s="266">
        <v>0.10564180234759561</v>
      </c>
      <c r="C37" s="266">
        <v>0.10395986764862845</v>
      </c>
      <c r="D37" s="266">
        <v>0.10746792411448623</v>
      </c>
      <c r="E37" s="276"/>
      <c r="F37" s="266">
        <f t="shared" si="0"/>
        <v>1</v>
      </c>
      <c r="G37" s="266">
        <f t="shared" si="0"/>
        <v>1</v>
      </c>
      <c r="H37" s="266">
        <f t="shared" si="0"/>
        <v>1</v>
      </c>
      <c r="I37" s="276"/>
    </row>
    <row r="38" spans="1:9" x14ac:dyDescent="0.25">
      <c r="A38" s="242" t="s">
        <v>3</v>
      </c>
      <c r="B38" s="266">
        <v>0.12414128847298102</v>
      </c>
      <c r="C38" s="266">
        <v>0.12648094780659622</v>
      </c>
      <c r="D38" s="266">
        <v>0.12172387323171401</v>
      </c>
      <c r="E38" s="276"/>
      <c r="F38" s="93"/>
      <c r="G38" s="93"/>
      <c r="H38" s="93"/>
      <c r="I38" s="276"/>
    </row>
    <row r="39" spans="1:9" x14ac:dyDescent="0.25">
      <c r="A39" s="276"/>
      <c r="B39" s="266">
        <f>SUM(B33:B38)-B38</f>
        <v>0.87585871152701922</v>
      </c>
      <c r="C39" s="266">
        <f>SUM(C33:C38)-C38</f>
        <v>0.87351905219340376</v>
      </c>
      <c r="D39" s="266">
        <f>SUM(D33:D38)-D38</f>
        <v>0.87827612676828593</v>
      </c>
      <c r="E39" s="276"/>
      <c r="F39" s="276"/>
      <c r="G39" s="276"/>
      <c r="H39" s="276"/>
      <c r="I39" s="276"/>
    </row>
    <row r="40" spans="1:9" x14ac:dyDescent="0.25">
      <c r="A40" s="276"/>
      <c r="B40" s="276"/>
      <c r="C40" s="276"/>
      <c r="D40" s="276"/>
      <c r="E40" s="276"/>
      <c r="F40" s="276"/>
      <c r="G40" s="276"/>
      <c r="H40" s="276"/>
      <c r="I40" s="276"/>
    </row>
  </sheetData>
  <customSheetViews>
    <customSheetView guid="{C4A283EE-C4B0-4E29-8C19-4963E37D90B7}" scale="110">
      <selection activeCell="R21" sqref="R21"/>
      <pageMargins left="0.7" right="0.7" top="0.75" bottom="0.75" header="0.3" footer="0.3"/>
      <pageSetup orientation="portrait" horizontalDpi="300" verticalDpi="300" r:id="rId1"/>
    </customSheetView>
    <customSheetView guid="{4065E717-11DE-4CCC-99D1-B3BA920E3F92}" scale="110">
      <selection activeCell="C9" sqref="C9"/>
      <pageMargins left="0.7" right="0.7" top="0.75" bottom="0.75" header="0.3" footer="0.3"/>
      <pageSetup orientation="portrait" horizontalDpi="300" verticalDpi="300" r:id="rId2"/>
    </customSheetView>
    <customSheetView guid="{B848C897-026E-44C8-A434-4C9BC47821B0}" scale="110">
      <selection activeCell="C9" sqref="C9"/>
      <pageMargins left="0.7" right="0.7" top="0.75" bottom="0.75" header="0.3" footer="0.3"/>
      <pageSetup orientation="portrait" horizontalDpi="300" verticalDpi="300" r:id="rId3"/>
    </customSheetView>
  </customSheetViews>
  <mergeCells count="7">
    <mergeCell ref="A1:L1"/>
    <mergeCell ref="A20:G20"/>
    <mergeCell ref="A21:G21"/>
    <mergeCell ref="A22:G22"/>
    <mergeCell ref="A10:D11"/>
    <mergeCell ref="A19:G19"/>
    <mergeCell ref="A18:G18"/>
  </mergeCells>
  <pageMargins left="0.7" right="0.7" top="0.75" bottom="0.75" header="0.3" footer="0.3"/>
  <pageSetup orientation="portrait" horizontalDpi="300" verticalDpi="300"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1"/>
  <sheetViews>
    <sheetView topLeftCell="A19" zoomScale="90" zoomScaleNormal="90" workbookViewId="0">
      <selection activeCell="R18" sqref="R18"/>
    </sheetView>
  </sheetViews>
  <sheetFormatPr defaultRowHeight="15" x14ac:dyDescent="0.25"/>
  <cols>
    <col min="1" max="1" width="34.5703125" customWidth="1"/>
    <col min="2" max="2" width="7.28515625" customWidth="1"/>
    <col min="3" max="3" width="10.7109375" style="76" customWidth="1"/>
    <col min="4" max="4" width="7.7109375" style="76" customWidth="1"/>
    <col min="5" max="5" width="10.7109375" style="76" customWidth="1"/>
    <col min="6" max="6" width="7.7109375" style="76" customWidth="1"/>
    <col min="7" max="7" width="10.7109375" style="76" customWidth="1"/>
    <col min="8" max="8" width="7.7109375" customWidth="1"/>
    <col min="9" max="9" width="10.7109375" customWidth="1"/>
    <col min="10" max="10" width="7.7109375" style="9" customWidth="1"/>
    <col min="11" max="11" width="10.7109375" customWidth="1"/>
  </cols>
  <sheetData>
    <row r="1" spans="1:13" ht="32.1" customHeight="1" thickBot="1" x14ac:dyDescent="0.3">
      <c r="A1" s="331" t="s">
        <v>727</v>
      </c>
      <c r="B1" s="331"/>
      <c r="C1" s="331"/>
      <c r="D1" s="331"/>
      <c r="E1" s="331"/>
      <c r="F1" s="331"/>
      <c r="G1" s="331"/>
      <c r="H1" s="331"/>
      <c r="I1" s="331"/>
      <c r="J1" s="331"/>
      <c r="K1" s="331"/>
      <c r="M1" s="47"/>
    </row>
    <row r="2" spans="1:13" x14ac:dyDescent="0.25">
      <c r="A2" s="76"/>
      <c r="B2" s="341" t="s">
        <v>295</v>
      </c>
      <c r="C2" s="341"/>
      <c r="D2" s="341"/>
      <c r="E2" s="341"/>
      <c r="F2" s="341"/>
      <c r="G2" s="341"/>
      <c r="H2" s="341"/>
      <c r="I2" s="341"/>
      <c r="J2" s="341"/>
      <c r="K2" s="341"/>
    </row>
    <row r="3" spans="1:13" ht="15.75" thickBot="1" x14ac:dyDescent="0.3">
      <c r="A3" s="5"/>
      <c r="B3" s="349" t="s">
        <v>296</v>
      </c>
      <c r="C3" s="349"/>
      <c r="D3" s="349" t="s">
        <v>297</v>
      </c>
      <c r="E3" s="349"/>
      <c r="F3" s="349" t="s">
        <v>298</v>
      </c>
      <c r="G3" s="349"/>
      <c r="H3" s="349" t="s">
        <v>299</v>
      </c>
      <c r="I3" s="349"/>
      <c r="J3" s="349" t="s">
        <v>20</v>
      </c>
      <c r="K3" s="349"/>
      <c r="L3" s="11"/>
    </row>
    <row r="4" spans="1:13" s="121" customFormat="1" x14ac:dyDescent="0.25">
      <c r="A4" s="120"/>
      <c r="B4" s="128"/>
      <c r="C4" s="128"/>
      <c r="D4" s="128"/>
      <c r="E4" s="128"/>
      <c r="F4" s="128"/>
      <c r="G4" s="128"/>
      <c r="H4" s="128"/>
      <c r="I4" s="128"/>
      <c r="J4" s="128"/>
      <c r="K4" s="128"/>
      <c r="L4" s="11"/>
    </row>
    <row r="5" spans="1:13" x14ac:dyDescent="0.25">
      <c r="A5" s="76" t="s">
        <v>33</v>
      </c>
      <c r="B5" s="80">
        <v>12.8</v>
      </c>
      <c r="C5" s="99" t="s">
        <v>588</v>
      </c>
      <c r="D5" s="80">
        <v>5</v>
      </c>
      <c r="E5" s="99" t="s">
        <v>589</v>
      </c>
      <c r="F5" s="80">
        <v>12</v>
      </c>
      <c r="G5" s="99" t="s">
        <v>590</v>
      </c>
      <c r="H5" s="80">
        <v>30.5</v>
      </c>
      <c r="I5" s="99" t="s">
        <v>591</v>
      </c>
      <c r="J5" s="89">
        <v>1.2</v>
      </c>
      <c r="K5" s="99" t="s">
        <v>592</v>
      </c>
      <c r="M5" s="250"/>
    </row>
    <row r="6" spans="1:13" x14ac:dyDescent="0.25">
      <c r="A6" s="48" t="s">
        <v>167</v>
      </c>
      <c r="B6" s="109"/>
      <c r="C6" s="110"/>
      <c r="D6" s="109"/>
      <c r="E6" s="110"/>
      <c r="F6" s="109"/>
      <c r="G6" s="110"/>
      <c r="H6" s="109"/>
      <c r="I6" s="110"/>
      <c r="J6" s="83"/>
      <c r="K6" s="110"/>
      <c r="M6" s="241"/>
    </row>
    <row r="7" spans="1:13" x14ac:dyDescent="0.25">
      <c r="A7" s="8" t="s">
        <v>782</v>
      </c>
      <c r="B7" s="80">
        <v>12.3</v>
      </c>
      <c r="C7" s="99" t="s">
        <v>593</v>
      </c>
      <c r="D7" s="80">
        <v>5.6</v>
      </c>
      <c r="E7" s="99" t="s">
        <v>594</v>
      </c>
      <c r="F7" s="80">
        <v>13.4</v>
      </c>
      <c r="G7" s="99" t="s">
        <v>595</v>
      </c>
      <c r="H7" s="80">
        <v>35.1</v>
      </c>
      <c r="I7" s="99" t="s">
        <v>596</v>
      </c>
      <c r="J7" s="89">
        <v>1.5</v>
      </c>
      <c r="K7" s="99" t="s">
        <v>597</v>
      </c>
    </row>
    <row r="8" spans="1:13" x14ac:dyDescent="0.25">
      <c r="A8" s="8" t="s">
        <v>781</v>
      </c>
      <c r="B8" s="80">
        <v>13.5</v>
      </c>
      <c r="C8" s="99" t="s">
        <v>598</v>
      </c>
      <c r="D8" s="80">
        <v>4.5999999999999996</v>
      </c>
      <c r="E8" s="99" t="s">
        <v>599</v>
      </c>
      <c r="F8" s="80">
        <v>11</v>
      </c>
      <c r="G8" s="99" t="s">
        <v>600</v>
      </c>
      <c r="H8" s="80">
        <v>26.9</v>
      </c>
      <c r="I8" s="99" t="s">
        <v>601</v>
      </c>
      <c r="J8" s="89">
        <v>1</v>
      </c>
      <c r="K8" s="99" t="s">
        <v>602</v>
      </c>
      <c r="L8" s="12"/>
    </row>
    <row r="9" spans="1:13" x14ac:dyDescent="0.25">
      <c r="A9" s="48" t="s">
        <v>334</v>
      </c>
      <c r="B9" s="109"/>
      <c r="C9" s="110"/>
      <c r="D9" s="109"/>
      <c r="E9" s="110"/>
      <c r="F9" s="109"/>
      <c r="G9" s="110"/>
      <c r="H9" s="109"/>
      <c r="I9" s="110"/>
      <c r="J9" s="83"/>
      <c r="K9" s="110"/>
      <c r="L9" s="12"/>
    </row>
    <row r="10" spans="1:13" x14ac:dyDescent="0.25">
      <c r="A10" s="8" t="s">
        <v>291</v>
      </c>
      <c r="B10" s="74">
        <v>0.2</v>
      </c>
      <c r="C10" s="99" t="s">
        <v>603</v>
      </c>
      <c r="D10" s="113">
        <v>0.1</v>
      </c>
      <c r="E10" s="99" t="s">
        <v>604</v>
      </c>
      <c r="F10" s="113">
        <v>0.2</v>
      </c>
      <c r="G10" s="99" t="s">
        <v>605</v>
      </c>
      <c r="H10" s="113">
        <v>0.5</v>
      </c>
      <c r="I10" s="99" t="s">
        <v>500</v>
      </c>
      <c r="J10" s="280">
        <v>0</v>
      </c>
      <c r="K10" s="281" t="s">
        <v>779</v>
      </c>
      <c r="L10" s="12"/>
    </row>
    <row r="11" spans="1:13" x14ac:dyDescent="0.25">
      <c r="A11" s="1" t="s">
        <v>285</v>
      </c>
      <c r="B11" s="74">
        <v>4.3</v>
      </c>
      <c r="C11" s="99" t="s">
        <v>606</v>
      </c>
      <c r="D11" s="113">
        <v>1.6</v>
      </c>
      <c r="E11" s="99" t="s">
        <v>607</v>
      </c>
      <c r="F11" s="113">
        <v>4.7</v>
      </c>
      <c r="G11" s="99" t="s">
        <v>608</v>
      </c>
      <c r="H11" s="113">
        <v>14.3</v>
      </c>
      <c r="I11" s="99" t="s">
        <v>609</v>
      </c>
      <c r="J11" s="155">
        <v>0.2</v>
      </c>
      <c r="K11" s="99" t="s">
        <v>610</v>
      </c>
      <c r="L11" s="12"/>
    </row>
    <row r="12" spans="1:13" x14ac:dyDescent="0.25">
      <c r="A12" s="1" t="s">
        <v>286</v>
      </c>
      <c r="B12" s="74">
        <v>20.2</v>
      </c>
      <c r="C12" s="99" t="s">
        <v>611</v>
      </c>
      <c r="D12" s="279">
        <v>8</v>
      </c>
      <c r="E12" s="99" t="s">
        <v>612</v>
      </c>
      <c r="F12" s="279">
        <v>21</v>
      </c>
      <c r="G12" s="99" t="s">
        <v>613</v>
      </c>
      <c r="H12" s="113">
        <v>53.2</v>
      </c>
      <c r="I12" s="99" t="s">
        <v>614</v>
      </c>
      <c r="J12" s="155">
        <v>1.1000000000000001</v>
      </c>
      <c r="K12" s="99" t="s">
        <v>615</v>
      </c>
      <c r="L12" s="12"/>
    </row>
    <row r="13" spans="1:13" x14ac:dyDescent="0.25">
      <c r="A13" s="1" t="s">
        <v>287</v>
      </c>
      <c r="B13" s="74">
        <v>57.3</v>
      </c>
      <c r="C13" s="99" t="s">
        <v>616</v>
      </c>
      <c r="D13" s="113">
        <v>22.5</v>
      </c>
      <c r="E13" s="99" t="s">
        <v>617</v>
      </c>
      <c r="F13" s="113">
        <v>51.5</v>
      </c>
      <c r="G13" s="99" t="s">
        <v>618</v>
      </c>
      <c r="H13" s="113">
        <v>122.1</v>
      </c>
      <c r="I13" s="99" t="s">
        <v>619</v>
      </c>
      <c r="J13" s="155">
        <v>3.6</v>
      </c>
      <c r="K13" s="99" t="s">
        <v>620</v>
      </c>
      <c r="L13" s="12"/>
    </row>
    <row r="14" spans="1:13" x14ac:dyDescent="0.25">
      <c r="A14" s="1" t="s">
        <v>288</v>
      </c>
      <c r="B14" s="74">
        <v>84.2</v>
      </c>
      <c r="C14" s="99" t="s">
        <v>621</v>
      </c>
      <c r="D14" s="113">
        <v>32.6</v>
      </c>
      <c r="E14" s="99" t="s">
        <v>622</v>
      </c>
      <c r="F14" s="113">
        <v>74.5</v>
      </c>
      <c r="G14" s="99" t="s">
        <v>623</v>
      </c>
      <c r="H14" s="113">
        <v>181.9</v>
      </c>
      <c r="I14" s="99" t="s">
        <v>624</v>
      </c>
      <c r="J14" s="155">
        <v>9.6</v>
      </c>
      <c r="K14" s="99" t="s">
        <v>625</v>
      </c>
    </row>
    <row r="15" spans="1:13" x14ac:dyDescent="0.25">
      <c r="A15" s="1" t="s">
        <v>290</v>
      </c>
      <c r="B15" s="74">
        <v>49.2</v>
      </c>
      <c r="C15" s="99" t="s">
        <v>626</v>
      </c>
      <c r="D15" s="113">
        <v>21.5</v>
      </c>
      <c r="E15" s="99" t="s">
        <v>627</v>
      </c>
      <c r="F15" s="113">
        <v>48.1</v>
      </c>
      <c r="G15" s="99" t="s">
        <v>628</v>
      </c>
      <c r="H15" s="113">
        <v>154.6</v>
      </c>
      <c r="I15" s="99" t="s">
        <v>629</v>
      </c>
      <c r="J15" s="155">
        <v>17.100000000000001</v>
      </c>
      <c r="K15" s="99" t="s">
        <v>630</v>
      </c>
    </row>
    <row r="16" spans="1:13" x14ac:dyDescent="0.25">
      <c r="A16" s="48" t="s">
        <v>711</v>
      </c>
      <c r="B16" s="109"/>
      <c r="C16" s="110"/>
      <c r="D16" s="109"/>
      <c r="E16" s="110"/>
      <c r="F16" s="109"/>
      <c r="G16" s="110"/>
      <c r="H16" s="109"/>
      <c r="I16" s="110"/>
      <c r="J16" s="83"/>
      <c r="K16" s="110"/>
    </row>
    <row r="17" spans="1:13" x14ac:dyDescent="0.25">
      <c r="A17" s="1" t="s">
        <v>1</v>
      </c>
      <c r="B17" s="80">
        <v>7</v>
      </c>
      <c r="C17" s="99" t="s">
        <v>631</v>
      </c>
      <c r="D17" s="111">
        <v>2.2000000000000002</v>
      </c>
      <c r="E17" s="99" t="s">
        <v>632</v>
      </c>
      <c r="F17" s="111">
        <v>4.0999999999999996</v>
      </c>
      <c r="G17" s="99" t="s">
        <v>633</v>
      </c>
      <c r="H17" s="111">
        <v>13</v>
      </c>
      <c r="I17" s="99" t="s">
        <v>634</v>
      </c>
      <c r="J17" s="156">
        <v>0.3</v>
      </c>
      <c r="K17" s="99" t="s">
        <v>603</v>
      </c>
    </row>
    <row r="18" spans="1:13" x14ac:dyDescent="0.25">
      <c r="A18" s="1" t="s">
        <v>0</v>
      </c>
      <c r="B18" s="80">
        <v>2.6</v>
      </c>
      <c r="C18" s="99" t="s">
        <v>635</v>
      </c>
      <c r="D18" s="80">
        <v>1.5</v>
      </c>
      <c r="E18" s="99" t="s">
        <v>597</v>
      </c>
      <c r="F18" s="111">
        <v>3.2</v>
      </c>
      <c r="G18" s="99" t="s">
        <v>636</v>
      </c>
      <c r="H18" s="111">
        <v>3.5</v>
      </c>
      <c r="I18" s="99" t="s">
        <v>637</v>
      </c>
      <c r="J18" s="156">
        <v>0.2</v>
      </c>
      <c r="K18" s="99" t="s">
        <v>638</v>
      </c>
    </row>
    <row r="19" spans="1:13" x14ac:dyDescent="0.25">
      <c r="A19" s="1" t="s">
        <v>2</v>
      </c>
      <c r="B19" s="80">
        <v>0.1</v>
      </c>
      <c r="C19" s="99" t="s">
        <v>604</v>
      </c>
      <c r="D19" s="111">
        <v>0.1</v>
      </c>
      <c r="E19" s="99" t="s">
        <v>639</v>
      </c>
      <c r="F19" s="111">
        <v>0.1</v>
      </c>
      <c r="G19" s="99" t="s">
        <v>604</v>
      </c>
      <c r="H19" s="111">
        <v>0.2</v>
      </c>
      <c r="I19" s="99" t="s">
        <v>638</v>
      </c>
      <c r="J19" s="280">
        <v>0</v>
      </c>
      <c r="K19" s="281" t="s">
        <v>779</v>
      </c>
    </row>
    <row r="20" spans="1:13" x14ac:dyDescent="0.25">
      <c r="A20" s="1" t="s">
        <v>293</v>
      </c>
      <c r="B20" s="80">
        <v>2.1</v>
      </c>
      <c r="C20" s="99" t="s">
        <v>640</v>
      </c>
      <c r="D20" s="111">
        <v>0.7</v>
      </c>
      <c r="E20" s="99" t="s">
        <v>641</v>
      </c>
      <c r="F20" s="111">
        <v>2</v>
      </c>
      <c r="G20" s="99" t="s">
        <v>642</v>
      </c>
      <c r="H20" s="111">
        <v>5.7</v>
      </c>
      <c r="I20" s="99" t="s">
        <v>643</v>
      </c>
      <c r="J20" s="156">
        <v>0.2</v>
      </c>
      <c r="K20" s="99" t="s">
        <v>603</v>
      </c>
    </row>
    <row r="21" spans="1:13" x14ac:dyDescent="0.25">
      <c r="A21" s="1" t="s">
        <v>294</v>
      </c>
      <c r="B21" s="80">
        <v>0.3</v>
      </c>
      <c r="C21" s="99" t="s">
        <v>603</v>
      </c>
      <c r="D21" s="111">
        <v>0.2</v>
      </c>
      <c r="E21" s="99" t="s">
        <v>603</v>
      </c>
      <c r="F21" s="111">
        <v>1.7</v>
      </c>
      <c r="G21" s="99" t="s">
        <v>644</v>
      </c>
      <c r="H21" s="111">
        <v>4.5</v>
      </c>
      <c r="I21" s="99" t="s">
        <v>466</v>
      </c>
      <c r="J21" s="156">
        <v>0.1</v>
      </c>
      <c r="K21" s="99" t="s">
        <v>604</v>
      </c>
    </row>
    <row r="22" spans="1:13" x14ac:dyDescent="0.25">
      <c r="A22" s="1" t="s">
        <v>3</v>
      </c>
      <c r="B22" s="80">
        <v>0.9</v>
      </c>
      <c r="C22" s="99" t="s">
        <v>645</v>
      </c>
      <c r="D22" s="111">
        <v>0.3</v>
      </c>
      <c r="E22" s="99" t="s">
        <v>646</v>
      </c>
      <c r="F22" s="111">
        <v>0.9</v>
      </c>
      <c r="G22" s="99" t="s">
        <v>647</v>
      </c>
      <c r="H22" s="111">
        <v>3.5</v>
      </c>
      <c r="I22" s="99" t="s">
        <v>637</v>
      </c>
      <c r="J22" s="156">
        <v>0.5</v>
      </c>
      <c r="K22" s="99" t="s">
        <v>648</v>
      </c>
      <c r="M22" s="59"/>
    </row>
    <row r="23" spans="1:13" x14ac:dyDescent="0.25">
      <c r="A23" s="48" t="s">
        <v>333</v>
      </c>
      <c r="B23" s="109"/>
      <c r="C23" s="110"/>
      <c r="D23" s="109"/>
      <c r="E23" s="110"/>
      <c r="F23" s="109"/>
      <c r="G23" s="110"/>
      <c r="H23" s="109"/>
      <c r="I23" s="110"/>
      <c r="J23" s="83"/>
      <c r="K23" s="110"/>
    </row>
    <row r="24" spans="1:13" x14ac:dyDescent="0.25">
      <c r="A24" s="9" t="s">
        <v>21</v>
      </c>
      <c r="B24" s="80">
        <v>33</v>
      </c>
      <c r="C24" s="99" t="s">
        <v>649</v>
      </c>
      <c r="D24" s="111">
        <v>15.6</v>
      </c>
      <c r="E24" s="99" t="s">
        <v>650</v>
      </c>
      <c r="F24" s="111">
        <v>35.200000000000003</v>
      </c>
      <c r="G24" s="99" t="s">
        <v>651</v>
      </c>
      <c r="H24" s="111">
        <v>57</v>
      </c>
      <c r="I24" s="99" t="s">
        <v>652</v>
      </c>
      <c r="J24" s="156">
        <v>2.7</v>
      </c>
      <c r="K24" s="99" t="s">
        <v>653</v>
      </c>
    </row>
    <row r="25" spans="1:13" x14ac:dyDescent="0.25">
      <c r="A25" s="9" t="s">
        <v>22</v>
      </c>
      <c r="B25" s="80">
        <v>12.8</v>
      </c>
      <c r="C25" s="99" t="s">
        <v>654</v>
      </c>
      <c r="D25" s="111">
        <v>10.9</v>
      </c>
      <c r="E25" s="99" t="s">
        <v>655</v>
      </c>
      <c r="F25" s="111">
        <v>25.2</v>
      </c>
      <c r="G25" s="99" t="s">
        <v>656</v>
      </c>
      <c r="H25" s="111">
        <v>39.700000000000003</v>
      </c>
      <c r="I25" s="99" t="s">
        <v>657</v>
      </c>
      <c r="J25" s="156">
        <v>5.7</v>
      </c>
      <c r="K25" s="99" t="s">
        <v>658</v>
      </c>
    </row>
    <row r="26" spans="1:13" x14ac:dyDescent="0.25">
      <c r="A26" s="9" t="s">
        <v>23</v>
      </c>
      <c r="B26" s="80">
        <v>7.1</v>
      </c>
      <c r="C26" s="99" t="s">
        <v>659</v>
      </c>
      <c r="D26" s="111">
        <v>5.3</v>
      </c>
      <c r="E26" s="99" t="s">
        <v>660</v>
      </c>
      <c r="F26" s="111">
        <v>21.7</v>
      </c>
      <c r="G26" s="99" t="s">
        <v>661</v>
      </c>
      <c r="H26" s="111">
        <v>30.9</v>
      </c>
      <c r="I26" s="99" t="s">
        <v>662</v>
      </c>
      <c r="J26" s="156">
        <v>2.8</v>
      </c>
      <c r="K26" s="99" t="s">
        <v>663</v>
      </c>
    </row>
    <row r="27" spans="1:13" x14ac:dyDescent="0.25">
      <c r="A27" s="1" t="s">
        <v>24</v>
      </c>
      <c r="B27" s="80">
        <v>10.1</v>
      </c>
      <c r="C27" s="99" t="s">
        <v>664</v>
      </c>
      <c r="D27" s="111">
        <v>4.5</v>
      </c>
      <c r="E27" s="99" t="s">
        <v>665</v>
      </c>
      <c r="F27" s="111">
        <v>12.3</v>
      </c>
      <c r="G27" s="99" t="s">
        <v>666</v>
      </c>
      <c r="H27" s="111">
        <v>29.5</v>
      </c>
      <c r="I27" s="99" t="s">
        <v>667</v>
      </c>
      <c r="J27" s="156">
        <v>3.2</v>
      </c>
      <c r="K27" s="99" t="s">
        <v>668</v>
      </c>
    </row>
    <row r="28" spans="1:13" x14ac:dyDescent="0.25">
      <c r="A28" s="1" t="s">
        <v>25</v>
      </c>
      <c r="B28" s="80">
        <v>13</v>
      </c>
      <c r="C28" s="99" t="s">
        <v>669</v>
      </c>
      <c r="D28" s="111">
        <v>5.3</v>
      </c>
      <c r="E28" s="99" t="s">
        <v>670</v>
      </c>
      <c r="F28" s="111">
        <v>11.3</v>
      </c>
      <c r="G28" s="99" t="s">
        <v>671</v>
      </c>
      <c r="H28" s="111">
        <v>33.1</v>
      </c>
      <c r="I28" s="99" t="s">
        <v>672</v>
      </c>
      <c r="J28" s="156">
        <v>0.8</v>
      </c>
      <c r="K28" s="99" t="s">
        <v>673</v>
      </c>
    </row>
    <row r="29" spans="1:13" x14ac:dyDescent="0.25">
      <c r="A29" s="1" t="s">
        <v>26</v>
      </c>
      <c r="B29" s="80">
        <v>10.8</v>
      </c>
      <c r="C29" s="99" t="s">
        <v>674</v>
      </c>
      <c r="D29" s="111">
        <v>4.5999999999999996</v>
      </c>
      <c r="E29" s="99" t="s">
        <v>675</v>
      </c>
      <c r="F29" s="111">
        <v>12.8</v>
      </c>
      <c r="G29" s="99" t="s">
        <v>676</v>
      </c>
      <c r="H29" s="111">
        <v>37.700000000000003</v>
      </c>
      <c r="I29" s="99" t="s">
        <v>677</v>
      </c>
      <c r="J29" s="156">
        <v>1.2</v>
      </c>
      <c r="K29" s="99" t="s">
        <v>678</v>
      </c>
    </row>
    <row r="30" spans="1:13" x14ac:dyDescent="0.25">
      <c r="A30" s="1" t="s">
        <v>27</v>
      </c>
      <c r="B30" s="80">
        <v>14.8</v>
      </c>
      <c r="C30" s="99" t="s">
        <v>679</v>
      </c>
      <c r="D30" s="111">
        <v>5.7</v>
      </c>
      <c r="E30" s="99" t="s">
        <v>680</v>
      </c>
      <c r="F30" s="111">
        <v>13.7</v>
      </c>
      <c r="G30" s="99" t="s">
        <v>681</v>
      </c>
      <c r="H30" s="111">
        <v>33.700000000000003</v>
      </c>
      <c r="I30" s="99" t="s">
        <v>682</v>
      </c>
      <c r="J30" s="156">
        <v>1</v>
      </c>
      <c r="K30" s="99" t="s">
        <v>683</v>
      </c>
    </row>
    <row r="31" spans="1:13" x14ac:dyDescent="0.25">
      <c r="A31" s="1" t="s">
        <v>28</v>
      </c>
      <c r="B31" s="80">
        <v>12.5</v>
      </c>
      <c r="C31" s="99" t="s">
        <v>684</v>
      </c>
      <c r="D31" s="111">
        <v>4.8</v>
      </c>
      <c r="E31" s="99" t="s">
        <v>685</v>
      </c>
      <c r="F31" s="111">
        <v>11.1</v>
      </c>
      <c r="G31" s="99" t="s">
        <v>686</v>
      </c>
      <c r="H31" s="111">
        <v>27.9</v>
      </c>
      <c r="I31" s="99" t="s">
        <v>687</v>
      </c>
      <c r="J31" s="156">
        <v>0.6</v>
      </c>
      <c r="K31" s="99" t="s">
        <v>536</v>
      </c>
    </row>
    <row r="32" spans="1:13" x14ac:dyDescent="0.25">
      <c r="A32" s="1" t="s">
        <v>29</v>
      </c>
      <c r="B32" s="80">
        <v>20.9</v>
      </c>
      <c r="C32" s="99" t="s">
        <v>688</v>
      </c>
      <c r="D32" s="111">
        <v>7.7</v>
      </c>
      <c r="E32" s="99" t="s">
        <v>689</v>
      </c>
      <c r="F32" s="111">
        <v>17.100000000000001</v>
      </c>
      <c r="G32" s="99" t="s">
        <v>690</v>
      </c>
      <c r="H32" s="111">
        <v>36.1</v>
      </c>
      <c r="I32" s="99" t="s">
        <v>691</v>
      </c>
      <c r="J32" s="156">
        <v>0.4</v>
      </c>
      <c r="K32" s="99" t="s">
        <v>692</v>
      </c>
    </row>
    <row r="33" spans="1:20" s="76" customFormat="1" x14ac:dyDescent="0.25">
      <c r="A33" s="76" t="s">
        <v>30</v>
      </c>
      <c r="B33" s="80">
        <v>18.7</v>
      </c>
      <c r="C33" s="99" t="s">
        <v>693</v>
      </c>
      <c r="D33" s="111">
        <v>7</v>
      </c>
      <c r="E33" s="99" t="s">
        <v>694</v>
      </c>
      <c r="F33" s="111">
        <v>14.5</v>
      </c>
      <c r="G33" s="99" t="s">
        <v>695</v>
      </c>
      <c r="H33" s="111">
        <v>41.8</v>
      </c>
      <c r="I33" s="99" t="s">
        <v>696</v>
      </c>
      <c r="J33" s="156">
        <v>1.9</v>
      </c>
      <c r="K33" s="99" t="s">
        <v>697</v>
      </c>
    </row>
    <row r="34" spans="1:20" s="76" customFormat="1" x14ac:dyDescent="0.25">
      <c r="A34" s="76" t="s">
        <v>31</v>
      </c>
      <c r="B34" s="80">
        <v>14.4</v>
      </c>
      <c r="C34" s="99" t="s">
        <v>698</v>
      </c>
      <c r="D34" s="111">
        <v>5.4</v>
      </c>
      <c r="E34" s="99" t="s">
        <v>699</v>
      </c>
      <c r="F34" s="111">
        <v>17.5</v>
      </c>
      <c r="G34" s="99" t="s">
        <v>700</v>
      </c>
      <c r="H34" s="111">
        <v>39.1</v>
      </c>
      <c r="I34" s="99" t="s">
        <v>701</v>
      </c>
      <c r="J34" s="156">
        <v>1.1000000000000001</v>
      </c>
      <c r="K34" s="99" t="s">
        <v>702</v>
      </c>
    </row>
    <row r="35" spans="1:20" ht="15" customHeight="1" thickBot="1" x14ac:dyDescent="0.3">
      <c r="A35" s="104" t="s">
        <v>32</v>
      </c>
      <c r="B35" s="112">
        <v>17.899999999999999</v>
      </c>
      <c r="C35" s="106" t="s">
        <v>703</v>
      </c>
      <c r="D35" s="112">
        <v>5.9</v>
      </c>
      <c r="E35" s="106" t="s">
        <v>704</v>
      </c>
      <c r="F35" s="112">
        <v>14.7</v>
      </c>
      <c r="G35" s="106" t="s">
        <v>705</v>
      </c>
      <c r="H35" s="112">
        <v>33.9</v>
      </c>
      <c r="I35" s="106" t="s">
        <v>706</v>
      </c>
      <c r="J35" s="157">
        <v>2.1</v>
      </c>
      <c r="K35" s="106" t="s">
        <v>707</v>
      </c>
    </row>
    <row r="36" spans="1:20" x14ac:dyDescent="0.25">
      <c r="A36" s="350" t="s">
        <v>302</v>
      </c>
      <c r="B36" s="350"/>
      <c r="C36" s="350"/>
      <c r="D36" s="350"/>
      <c r="E36" s="350"/>
      <c r="F36" s="350"/>
      <c r="G36" s="350"/>
      <c r="H36" s="350"/>
      <c r="I36" s="350"/>
      <c r="J36" s="350"/>
      <c r="K36" s="350"/>
      <c r="L36" s="350"/>
      <c r="M36" s="350"/>
      <c r="N36" s="350"/>
      <c r="O36" s="350"/>
      <c r="P36" s="350"/>
      <c r="Q36" s="350"/>
      <c r="R36" s="350"/>
      <c r="S36" s="350"/>
      <c r="T36" s="350"/>
    </row>
    <row r="37" spans="1:20" ht="44.65" customHeight="1" x14ac:dyDescent="0.25">
      <c r="A37" s="332" t="s">
        <v>780</v>
      </c>
      <c r="B37" s="332"/>
      <c r="C37" s="332"/>
      <c r="D37" s="332"/>
      <c r="E37" s="332"/>
      <c r="F37" s="332"/>
      <c r="G37" s="332"/>
      <c r="H37" s="332"/>
      <c r="I37" s="332"/>
      <c r="J37" s="332"/>
      <c r="K37" s="332"/>
      <c r="L37" s="15"/>
      <c r="M37" s="241"/>
    </row>
    <row r="38" spans="1:20" s="162" customFormat="1" x14ac:dyDescent="0.25">
      <c r="A38" s="351" t="s">
        <v>216</v>
      </c>
      <c r="B38" s="351"/>
      <c r="C38" s="351"/>
      <c r="D38" s="351"/>
      <c r="E38" s="351"/>
      <c r="F38" s="351"/>
      <c r="G38" s="351"/>
      <c r="H38" s="351"/>
      <c r="I38" s="351"/>
      <c r="J38" s="351"/>
      <c r="K38" s="351"/>
      <c r="L38" s="161"/>
      <c r="M38" s="47"/>
    </row>
    <row r="39" spans="1:20" x14ac:dyDescent="0.25">
      <c r="A39" s="340" t="s">
        <v>259</v>
      </c>
      <c r="B39" s="340"/>
      <c r="C39" s="340"/>
      <c r="D39" s="340"/>
      <c r="E39" s="340"/>
      <c r="F39" s="340"/>
      <c r="G39" s="340"/>
      <c r="H39" s="340"/>
      <c r="I39" s="340"/>
      <c r="J39" s="340"/>
      <c r="K39" s="340"/>
    </row>
    <row r="40" spans="1:20" x14ac:dyDescent="0.25">
      <c r="A40" s="13"/>
      <c r="B40" s="13"/>
      <c r="C40" s="75"/>
      <c r="D40" s="75"/>
      <c r="E40" s="75"/>
      <c r="F40" s="75"/>
      <c r="G40" s="75"/>
      <c r="H40" s="13"/>
      <c r="I40" s="13"/>
      <c r="J40" s="158"/>
      <c r="K40" s="13"/>
    </row>
    <row r="41" spans="1:20" x14ac:dyDescent="0.25">
      <c r="A41" s="13"/>
      <c r="B41" s="13"/>
      <c r="C41" s="75"/>
      <c r="D41" s="75"/>
      <c r="E41" s="75"/>
      <c r="F41" s="75"/>
      <c r="G41" s="75"/>
      <c r="H41" s="13"/>
      <c r="I41" s="13"/>
      <c r="J41" s="158"/>
      <c r="K41" s="13"/>
    </row>
  </sheetData>
  <customSheetViews>
    <customSheetView guid="{C4A283EE-C4B0-4E29-8C19-4963E37D90B7}" showPageBreaks="1" printArea="1" topLeftCell="A10">
      <selection activeCell="P28" sqref="P28"/>
      <pageMargins left="0.7" right="0.7" top="0.75" bottom="0.75" header="0.3" footer="0.3"/>
      <pageSetup orientation="portrait" r:id="rId1"/>
    </customSheetView>
    <customSheetView guid="{4065E717-11DE-4CCC-99D1-B3BA920E3F92}">
      <selection activeCell="M6" sqref="M6"/>
      <pageMargins left="0.7" right="0.7" top="0.75" bottom="0.75" header="0.3" footer="0.3"/>
      <pageSetup orientation="portrait" r:id="rId2"/>
    </customSheetView>
    <customSheetView guid="{B848C897-026E-44C8-A434-4C9BC47821B0}">
      <selection activeCell="M6" sqref="M6"/>
      <pageMargins left="0.7" right="0.7" top="0.75" bottom="0.75" header="0.3" footer="0.3"/>
      <pageSetup orientation="portrait" r:id="rId3"/>
    </customSheetView>
  </customSheetViews>
  <mergeCells count="11">
    <mergeCell ref="A37:K37"/>
    <mergeCell ref="A39:K39"/>
    <mergeCell ref="A1:K1"/>
    <mergeCell ref="B2:K2"/>
    <mergeCell ref="B3:C3"/>
    <mergeCell ref="D3:E3"/>
    <mergeCell ref="F3:G3"/>
    <mergeCell ref="H3:I3"/>
    <mergeCell ref="J3:K3"/>
    <mergeCell ref="A36:T36"/>
    <mergeCell ref="A38:K38"/>
  </mergeCell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88"/>
  <sheetViews>
    <sheetView workbookViewId="0">
      <selection activeCell="M32" sqref="M32"/>
    </sheetView>
  </sheetViews>
  <sheetFormatPr defaultRowHeight="15" x14ac:dyDescent="0.25"/>
  <cols>
    <col min="1" max="1" width="8.5703125" customWidth="1"/>
    <col min="8" max="9" width="8.5703125" style="28"/>
    <col min="13" max="13" width="8.5703125" customWidth="1"/>
  </cols>
  <sheetData>
    <row r="1" spans="1:20" s="174" customFormat="1" ht="14.65" customHeight="1" x14ac:dyDescent="0.25">
      <c r="A1" s="356" t="s">
        <v>342</v>
      </c>
      <c r="B1" s="356"/>
      <c r="C1" s="356"/>
      <c r="D1" s="356"/>
      <c r="E1" s="356"/>
      <c r="F1" s="356"/>
      <c r="G1" s="356"/>
      <c r="H1" s="356"/>
      <c r="I1" s="356"/>
      <c r="J1" s="356"/>
      <c r="K1" s="356"/>
      <c r="L1" s="356"/>
      <c r="M1" s="176"/>
      <c r="N1" s="176"/>
      <c r="O1" s="176"/>
      <c r="P1" s="176"/>
      <c r="Q1" s="176"/>
      <c r="R1" s="176"/>
      <c r="S1" s="176"/>
      <c r="T1" s="176"/>
    </row>
    <row r="2" spans="1:20" s="166" customFormat="1" ht="14.65" customHeight="1" x14ac:dyDescent="0.25">
      <c r="A2" s="175"/>
      <c r="B2" s="175"/>
      <c r="C2" s="175"/>
      <c r="D2" s="175"/>
      <c r="E2" s="175"/>
      <c r="F2" s="175"/>
      <c r="G2" s="175"/>
      <c r="H2" s="175"/>
      <c r="I2" s="175"/>
      <c r="J2" s="175"/>
      <c r="K2" s="175"/>
      <c r="L2" s="175"/>
      <c r="M2" s="175"/>
      <c r="N2" s="175"/>
      <c r="O2" s="175"/>
      <c r="P2" s="175"/>
      <c r="Q2" s="175"/>
      <c r="R2" s="175"/>
      <c r="S2" s="175"/>
      <c r="T2" s="175"/>
    </row>
    <row r="7" spans="1:20" x14ac:dyDescent="0.25">
      <c r="T7" s="197"/>
    </row>
    <row r="8" spans="1:20" x14ac:dyDescent="0.25">
      <c r="T8" s="59"/>
    </row>
    <row r="17" spans="1:19" x14ac:dyDescent="0.25">
      <c r="S17" s="282"/>
    </row>
    <row r="19" spans="1:19" s="28" customFormat="1" x14ac:dyDescent="0.25"/>
    <row r="20" spans="1:19" s="28" customFormat="1" x14ac:dyDescent="0.25"/>
    <row r="21" spans="1:19" x14ac:dyDescent="0.25">
      <c r="J21" s="257"/>
      <c r="L21" s="49"/>
    </row>
    <row r="22" spans="1:19" s="166" customFormat="1" ht="14.65" customHeight="1" x14ac:dyDescent="0.25">
      <c r="A22" s="344" t="s">
        <v>235</v>
      </c>
      <c r="B22" s="344"/>
      <c r="C22" s="344"/>
      <c r="D22" s="344"/>
      <c r="E22" s="344"/>
      <c r="F22" s="344"/>
      <c r="G22" s="344"/>
      <c r="H22" s="344"/>
      <c r="I22" s="344"/>
      <c r="J22" s="344"/>
      <c r="K22" s="344"/>
      <c r="L22" s="344"/>
      <c r="M22" s="344"/>
      <c r="N22" s="344"/>
      <c r="O22" s="344"/>
      <c r="P22" s="344"/>
      <c r="Q22" s="344"/>
      <c r="R22" s="344"/>
    </row>
    <row r="23" spans="1:19" s="166" customFormat="1" x14ac:dyDescent="0.25">
      <c r="A23" s="346" t="s">
        <v>144</v>
      </c>
      <c r="B23" s="346"/>
      <c r="C23" s="346"/>
      <c r="D23" s="346"/>
      <c r="E23" s="346"/>
      <c r="F23" s="346"/>
      <c r="G23" s="346"/>
      <c r="H23" s="346"/>
      <c r="I23" s="346"/>
      <c r="J23" s="346"/>
      <c r="K23" s="346"/>
      <c r="L23" s="346"/>
      <c r="M23" s="346"/>
      <c r="N23" s="346"/>
      <c r="O23" s="346"/>
      <c r="P23" s="346"/>
      <c r="Q23" s="346"/>
      <c r="R23" s="346"/>
    </row>
    <row r="24" spans="1:19" s="166" customFormat="1" x14ac:dyDescent="0.25">
      <c r="A24" s="340" t="s">
        <v>260</v>
      </c>
      <c r="B24" s="340"/>
      <c r="C24" s="340"/>
      <c r="D24" s="340"/>
      <c r="E24" s="340"/>
      <c r="F24" s="340"/>
      <c r="G24" s="340"/>
      <c r="H24" s="340"/>
      <c r="I24" s="340"/>
      <c r="J24" s="340"/>
      <c r="K24" s="340"/>
      <c r="L24" s="340"/>
      <c r="M24" s="340"/>
      <c r="N24" s="340"/>
      <c r="O24" s="340"/>
      <c r="P24" s="340"/>
      <c r="Q24" s="340"/>
      <c r="R24" s="340"/>
    </row>
    <row r="25" spans="1:19" s="166" customFormat="1" x14ac:dyDescent="0.25">
      <c r="L25" s="49"/>
    </row>
    <row r="27" spans="1:19" s="197" customFormat="1" ht="15.75" thickBot="1" x14ac:dyDescent="0.3">
      <c r="B27" s="352" t="s">
        <v>8</v>
      </c>
      <c r="C27" s="352"/>
      <c r="D27" s="352" t="s">
        <v>4</v>
      </c>
      <c r="E27" s="352"/>
      <c r="F27" s="352" t="s">
        <v>5</v>
      </c>
      <c r="G27" s="352"/>
      <c r="H27" s="211"/>
      <c r="I27" s="211"/>
    </row>
    <row r="28" spans="1:19" s="197" customFormat="1" ht="15" customHeight="1" thickBot="1" x14ac:dyDescent="0.3">
      <c r="A28" s="198" t="s">
        <v>15</v>
      </c>
      <c r="B28" s="354" t="s">
        <v>7</v>
      </c>
      <c r="C28" s="354"/>
      <c r="D28" s="354" t="s">
        <v>7</v>
      </c>
      <c r="E28" s="354"/>
      <c r="F28" s="354" t="s">
        <v>7</v>
      </c>
      <c r="G28" s="354"/>
      <c r="H28" s="212"/>
      <c r="I28" s="212"/>
      <c r="J28" s="359"/>
      <c r="K28" s="359"/>
      <c r="L28" s="359"/>
      <c r="M28" s="359"/>
      <c r="N28" s="359"/>
      <c r="O28" s="359"/>
      <c r="P28" s="359"/>
      <c r="Q28" s="359"/>
      <c r="R28" s="359"/>
    </row>
    <row r="29" spans="1:19" s="197" customFormat="1" x14ac:dyDescent="0.25">
      <c r="A29" s="197" t="s">
        <v>296</v>
      </c>
      <c r="B29" s="355">
        <v>0.21</v>
      </c>
      <c r="C29" s="355">
        <v>0.20819152004614941</v>
      </c>
      <c r="D29" s="355">
        <v>0.18</v>
      </c>
      <c r="E29" s="355">
        <v>0.18143555909452849</v>
      </c>
      <c r="F29" s="353">
        <v>0.24</v>
      </c>
      <c r="G29" s="353">
        <v>0.23572097378277154</v>
      </c>
      <c r="H29" s="213"/>
      <c r="I29" s="213"/>
      <c r="J29" s="357"/>
      <c r="K29" s="357"/>
      <c r="L29" s="357"/>
      <c r="M29" s="357"/>
      <c r="N29" s="357"/>
      <c r="O29" s="357"/>
      <c r="P29" s="357"/>
      <c r="Q29" s="357"/>
      <c r="R29" s="357"/>
    </row>
    <row r="30" spans="1:19" s="197" customFormat="1" x14ac:dyDescent="0.25">
      <c r="A30" s="197" t="s">
        <v>297</v>
      </c>
      <c r="B30" s="353">
        <v>0.08</v>
      </c>
      <c r="C30" s="353"/>
      <c r="D30" s="353">
        <v>0.08</v>
      </c>
      <c r="E30" s="353">
        <v>8.2811966784211127E-2</v>
      </c>
      <c r="F30" s="353">
        <v>0.08</v>
      </c>
      <c r="G30" s="353">
        <v>8.0758426966292138E-2</v>
      </c>
      <c r="H30" s="213"/>
      <c r="I30" s="213"/>
      <c r="J30" s="358"/>
      <c r="K30" s="358"/>
      <c r="L30" s="358"/>
      <c r="M30" s="358"/>
      <c r="N30" s="358"/>
      <c r="O30" s="358"/>
      <c r="P30" s="358"/>
      <c r="Q30" s="358"/>
      <c r="R30" s="358"/>
    </row>
    <row r="31" spans="1:19" s="197" customFormat="1" x14ac:dyDescent="0.25">
      <c r="A31" s="197" t="s">
        <v>298</v>
      </c>
      <c r="B31" s="353">
        <v>0.2</v>
      </c>
      <c r="C31" s="353">
        <v>0.19509662532448804</v>
      </c>
      <c r="D31" s="353">
        <v>0.2</v>
      </c>
      <c r="E31" s="353">
        <v>0.19849846433852805</v>
      </c>
      <c r="F31" s="353">
        <v>0.19</v>
      </c>
      <c r="G31" s="353">
        <v>0.19171348314606743</v>
      </c>
      <c r="H31" s="213"/>
      <c r="I31" s="213"/>
    </row>
    <row r="32" spans="1:19" s="197" customFormat="1" x14ac:dyDescent="0.25">
      <c r="A32" s="197" t="s">
        <v>299</v>
      </c>
      <c r="B32" s="353">
        <v>0.49</v>
      </c>
      <c r="C32" s="353">
        <v>0.4947216613787136</v>
      </c>
      <c r="D32" s="353">
        <v>0.52</v>
      </c>
      <c r="E32" s="353">
        <v>0.51632351268342624</v>
      </c>
      <c r="F32" s="353">
        <v>0.47</v>
      </c>
      <c r="G32" s="353">
        <v>0.47249531835205993</v>
      </c>
      <c r="H32" s="213"/>
      <c r="I32" s="213"/>
    </row>
    <row r="33" spans="1:9" s="197" customFormat="1" x14ac:dyDescent="0.25">
      <c r="A33" s="197" t="s">
        <v>20</v>
      </c>
      <c r="B33" s="353">
        <v>0.02</v>
      </c>
      <c r="C33" s="353">
        <v>2.0190366310931643E-2</v>
      </c>
      <c r="D33" s="353">
        <v>0.02</v>
      </c>
      <c r="E33" s="353">
        <v>2.0930497099306108E-2</v>
      </c>
      <c r="F33" s="353">
        <v>0.02</v>
      </c>
      <c r="G33" s="353">
        <v>1.9311797752808987E-2</v>
      </c>
      <c r="H33" s="213"/>
      <c r="I33" s="213"/>
    </row>
    <row r="34" spans="1:9" s="197" customFormat="1" x14ac:dyDescent="0.25">
      <c r="B34" s="202"/>
      <c r="C34" s="202"/>
      <c r="D34" s="202"/>
      <c r="E34" s="202"/>
      <c r="F34" s="202"/>
      <c r="G34" s="202"/>
      <c r="H34" s="213"/>
      <c r="I34" s="213"/>
    </row>
    <row r="35" spans="1:9" s="197" customFormat="1" x14ac:dyDescent="0.25"/>
    <row r="36" spans="1:9" s="197" customFormat="1" x14ac:dyDescent="0.25">
      <c r="A36" s="197" t="s">
        <v>232</v>
      </c>
    </row>
    <row r="37" spans="1:9" s="197" customFormat="1" ht="15.75" thickBot="1" x14ac:dyDescent="0.3">
      <c r="B37" s="352" t="s">
        <v>8</v>
      </c>
      <c r="C37" s="352"/>
      <c r="D37" s="352" t="s">
        <v>4</v>
      </c>
      <c r="E37" s="352"/>
      <c r="F37" s="352" t="s">
        <v>5</v>
      </c>
      <c r="G37" s="352"/>
    </row>
    <row r="38" spans="1:9" s="197" customFormat="1" ht="15.75" thickBot="1" x14ac:dyDescent="0.3">
      <c r="A38" s="198" t="s">
        <v>15</v>
      </c>
      <c r="B38" s="200" t="s">
        <v>6</v>
      </c>
      <c r="C38" s="200" t="s">
        <v>7</v>
      </c>
      <c r="D38" s="200" t="s">
        <v>6</v>
      </c>
      <c r="E38" s="200" t="s">
        <v>7</v>
      </c>
      <c r="F38" s="200" t="s">
        <v>6</v>
      </c>
      <c r="G38" s="200" t="s">
        <v>7</v>
      </c>
    </row>
    <row r="39" spans="1:9" s="197" customFormat="1" x14ac:dyDescent="0.25">
      <c r="A39" s="197" t="s">
        <v>153</v>
      </c>
      <c r="B39" s="202">
        <v>18045</v>
      </c>
      <c r="C39" s="213">
        <f>B39/B$44</f>
        <v>0.20819152004614941</v>
      </c>
      <c r="D39" s="202">
        <v>7975</v>
      </c>
      <c r="E39" s="213">
        <f>D39/D$44</f>
        <v>0.18143555909452849</v>
      </c>
      <c r="F39" s="202">
        <v>10070</v>
      </c>
      <c r="G39" s="213">
        <f>F39/F$44</f>
        <v>0.23572097378277154</v>
      </c>
    </row>
    <row r="40" spans="1:9" s="197" customFormat="1" x14ac:dyDescent="0.25">
      <c r="A40" s="197" t="s">
        <v>154</v>
      </c>
      <c r="B40" s="202">
        <v>7090</v>
      </c>
      <c r="C40" s="213">
        <f>B40/B$44</f>
        <v>8.1799826939717338E-2</v>
      </c>
      <c r="D40" s="202">
        <v>3640</v>
      </c>
      <c r="E40" s="213">
        <f>D40/D$44</f>
        <v>8.2811966784211127E-2</v>
      </c>
      <c r="F40" s="202">
        <v>3450</v>
      </c>
      <c r="G40" s="213">
        <f>F40/F$44</f>
        <v>8.0758426966292138E-2</v>
      </c>
    </row>
    <row r="41" spans="1:9" s="197" customFormat="1" x14ac:dyDescent="0.25">
      <c r="A41" s="197" t="s">
        <v>155</v>
      </c>
      <c r="B41" s="202">
        <v>16910</v>
      </c>
      <c r="C41" s="213">
        <f>B41/B$44</f>
        <v>0.19509662532448804</v>
      </c>
      <c r="D41" s="202">
        <v>8725</v>
      </c>
      <c r="E41" s="213">
        <f>D41/D$44</f>
        <v>0.19849846433852805</v>
      </c>
      <c r="F41" s="202">
        <v>8190</v>
      </c>
      <c r="G41" s="213">
        <f>F41/F$44</f>
        <v>0.19171348314606743</v>
      </c>
    </row>
    <row r="42" spans="1:9" s="197" customFormat="1" x14ac:dyDescent="0.25">
      <c r="A42" s="197" t="s">
        <v>156</v>
      </c>
      <c r="B42" s="202">
        <v>42880</v>
      </c>
      <c r="C42" s="213">
        <f>B42/B$44</f>
        <v>0.4947216613787136</v>
      </c>
      <c r="D42" s="202">
        <v>22695</v>
      </c>
      <c r="E42" s="213">
        <f>D42/D$44</f>
        <v>0.51632351268342624</v>
      </c>
      <c r="F42" s="202">
        <v>20185</v>
      </c>
      <c r="G42" s="213">
        <f>F42/F$44</f>
        <v>0.47249531835205993</v>
      </c>
    </row>
    <row r="43" spans="1:9" s="197" customFormat="1" x14ac:dyDescent="0.25">
      <c r="A43" s="197" t="s">
        <v>20</v>
      </c>
      <c r="B43" s="202">
        <v>1750</v>
      </c>
      <c r="C43" s="213">
        <f>B43/B$44</f>
        <v>2.0190366310931643E-2</v>
      </c>
      <c r="D43" s="202">
        <v>920</v>
      </c>
      <c r="E43" s="213">
        <f>D43/D$44</f>
        <v>2.0930497099306108E-2</v>
      </c>
      <c r="F43" s="202">
        <v>825</v>
      </c>
      <c r="G43" s="213">
        <f>F43/F$44</f>
        <v>1.9311797752808987E-2</v>
      </c>
    </row>
    <row r="44" spans="1:9" s="197" customFormat="1" x14ac:dyDescent="0.25">
      <c r="B44" s="202">
        <f>SUM(B39:B43)</f>
        <v>86675</v>
      </c>
      <c r="C44" s="202">
        <f t="shared" ref="C44:G44" si="0">SUM(C39:C43)</f>
        <v>1.0000000000000002</v>
      </c>
      <c r="D44" s="202">
        <f t="shared" si="0"/>
        <v>43955</v>
      </c>
      <c r="E44" s="202">
        <f t="shared" si="0"/>
        <v>1</v>
      </c>
      <c r="F44" s="202">
        <f t="shared" si="0"/>
        <v>42720</v>
      </c>
      <c r="G44" s="202">
        <f t="shared" si="0"/>
        <v>1</v>
      </c>
    </row>
    <row r="45" spans="1:9" s="197" customFormat="1" x14ac:dyDescent="0.25"/>
    <row r="46" spans="1:9" s="197" customFormat="1" x14ac:dyDescent="0.25"/>
    <row r="47" spans="1:9" s="197" customFormat="1" x14ac:dyDescent="0.25"/>
    <row r="48" spans="1:9" s="197" customFormat="1" x14ac:dyDescent="0.25"/>
    <row r="49" s="197" customFormat="1" x14ac:dyDescent="0.25"/>
    <row r="50" s="197" customFormat="1" x14ac:dyDescent="0.25"/>
    <row r="51" s="197" customFormat="1" x14ac:dyDescent="0.25"/>
    <row r="52" s="197" customFormat="1" x14ac:dyDescent="0.25"/>
    <row r="53" s="197" customFormat="1" x14ac:dyDescent="0.25"/>
    <row r="54" s="197" customFormat="1" x14ac:dyDescent="0.25"/>
    <row r="55" s="197" customFormat="1" x14ac:dyDescent="0.25"/>
    <row r="56" s="197" customFormat="1" x14ac:dyDescent="0.25"/>
    <row r="57" s="197" customFormat="1" x14ac:dyDescent="0.25"/>
    <row r="58" s="197" customFormat="1" x14ac:dyDescent="0.25"/>
    <row r="59" s="197" customFormat="1" x14ac:dyDescent="0.25"/>
    <row r="60" s="197" customFormat="1" x14ac:dyDescent="0.25"/>
    <row r="61" s="197" customFormat="1" x14ac:dyDescent="0.25"/>
    <row r="62" s="197" customFormat="1" x14ac:dyDescent="0.25"/>
    <row r="63" s="197" customFormat="1" x14ac:dyDescent="0.25"/>
    <row r="64" s="197" customFormat="1" x14ac:dyDescent="0.25"/>
    <row r="65" s="197" customFormat="1" x14ac:dyDescent="0.25"/>
    <row r="66" s="197" customFormat="1" x14ac:dyDescent="0.25"/>
    <row r="67" s="197" customFormat="1" x14ac:dyDescent="0.25"/>
    <row r="68" s="197" customFormat="1" x14ac:dyDescent="0.25"/>
    <row r="69" s="197" customFormat="1" x14ac:dyDescent="0.25"/>
    <row r="70" s="197" customFormat="1" x14ac:dyDescent="0.25"/>
    <row r="71" s="197" customFormat="1" x14ac:dyDescent="0.25"/>
    <row r="72" s="197" customFormat="1" x14ac:dyDescent="0.25"/>
    <row r="73" s="197" customFormat="1" x14ac:dyDescent="0.25"/>
    <row r="74" s="197" customFormat="1" x14ac:dyDescent="0.25"/>
    <row r="75" s="197" customFormat="1" x14ac:dyDescent="0.25"/>
    <row r="76" s="197" customFormat="1" x14ac:dyDescent="0.25"/>
    <row r="77" s="197" customFormat="1" x14ac:dyDescent="0.25"/>
    <row r="78" s="197" customFormat="1" x14ac:dyDescent="0.25"/>
    <row r="79" s="197" customFormat="1" x14ac:dyDescent="0.25"/>
    <row r="80" s="197" customFormat="1" x14ac:dyDescent="0.25"/>
    <row r="81" s="197" customFormat="1" x14ac:dyDescent="0.25"/>
    <row r="82" s="197" customFormat="1" x14ac:dyDescent="0.25"/>
    <row r="83" s="197" customFormat="1" x14ac:dyDescent="0.25"/>
    <row r="84" s="197" customFormat="1" x14ac:dyDescent="0.25"/>
    <row r="85" s="197" customFormat="1" x14ac:dyDescent="0.25"/>
    <row r="86" s="197" customFormat="1" x14ac:dyDescent="0.25"/>
    <row r="87" s="197" customFormat="1" x14ac:dyDescent="0.25"/>
    <row r="88" s="197" customFormat="1" x14ac:dyDescent="0.25"/>
    <row r="89" s="197" customFormat="1" x14ac:dyDescent="0.25"/>
    <row r="90" s="197" customFormat="1" x14ac:dyDescent="0.25"/>
    <row r="91" s="197" customFormat="1" x14ac:dyDescent="0.25"/>
    <row r="92" s="197" customFormat="1" x14ac:dyDescent="0.25"/>
    <row r="93" s="197" customFormat="1" x14ac:dyDescent="0.25"/>
    <row r="94" s="197" customFormat="1" x14ac:dyDescent="0.25"/>
    <row r="95" s="197" customFormat="1" x14ac:dyDescent="0.25"/>
    <row r="96" s="197" customFormat="1" x14ac:dyDescent="0.25"/>
    <row r="97" s="197" customFormat="1" x14ac:dyDescent="0.25"/>
    <row r="98" s="197" customFormat="1" x14ac:dyDescent="0.25"/>
    <row r="99" s="197" customFormat="1" x14ac:dyDescent="0.25"/>
    <row r="100" s="197" customFormat="1" x14ac:dyDescent="0.25"/>
    <row r="101" s="197" customFormat="1" x14ac:dyDescent="0.25"/>
    <row r="102" s="197" customFormat="1" x14ac:dyDescent="0.25"/>
    <row r="103" s="197" customFormat="1" x14ac:dyDescent="0.25"/>
    <row r="104" s="197" customFormat="1" x14ac:dyDescent="0.25"/>
    <row r="105" s="197" customFormat="1" x14ac:dyDescent="0.25"/>
    <row r="106" s="197" customFormat="1" x14ac:dyDescent="0.25"/>
    <row r="107" s="197" customFormat="1" x14ac:dyDescent="0.25"/>
    <row r="108" s="197" customFormat="1" x14ac:dyDescent="0.25"/>
    <row r="109" s="197" customFormat="1" x14ac:dyDescent="0.25"/>
    <row r="110" s="197" customFormat="1" x14ac:dyDescent="0.25"/>
    <row r="111" s="197" customFormat="1" x14ac:dyDescent="0.25"/>
    <row r="112" s="197" customFormat="1" x14ac:dyDescent="0.25"/>
    <row r="113" s="197" customFormat="1" x14ac:dyDescent="0.25"/>
    <row r="114" s="197" customFormat="1" x14ac:dyDescent="0.25"/>
    <row r="115" s="197" customFormat="1" x14ac:dyDescent="0.25"/>
    <row r="116" s="197" customFormat="1" x14ac:dyDescent="0.25"/>
    <row r="117" s="197" customFormat="1" x14ac:dyDescent="0.25"/>
    <row r="118" s="197" customFormat="1" x14ac:dyDescent="0.25"/>
    <row r="119" s="197" customFormat="1" x14ac:dyDescent="0.25"/>
    <row r="120" s="197" customFormat="1" x14ac:dyDescent="0.25"/>
    <row r="121" s="197" customFormat="1" x14ac:dyDescent="0.25"/>
    <row r="122" s="197" customFormat="1" x14ac:dyDescent="0.25"/>
    <row r="123" s="197" customFormat="1" x14ac:dyDescent="0.25"/>
    <row r="124" s="197" customFormat="1" x14ac:dyDescent="0.25"/>
    <row r="125" s="197" customFormat="1" x14ac:dyDescent="0.25"/>
    <row r="126" s="197" customFormat="1" x14ac:dyDescent="0.25"/>
    <row r="127" s="197" customFormat="1" x14ac:dyDescent="0.25"/>
    <row r="128" s="197" customFormat="1" x14ac:dyDescent="0.25"/>
    <row r="129" s="197" customFormat="1" x14ac:dyDescent="0.25"/>
    <row r="130" s="197" customFormat="1" x14ac:dyDescent="0.25"/>
    <row r="131" s="197" customFormat="1" x14ac:dyDescent="0.25"/>
    <row r="132" s="197" customFormat="1" x14ac:dyDescent="0.25"/>
    <row r="133" s="197" customFormat="1" x14ac:dyDescent="0.25"/>
    <row r="134" s="197" customFormat="1" x14ac:dyDescent="0.25"/>
    <row r="135" s="197" customFormat="1" x14ac:dyDescent="0.25"/>
    <row r="136" s="197" customFormat="1" x14ac:dyDescent="0.25"/>
    <row r="137" s="197" customFormat="1" x14ac:dyDescent="0.25"/>
    <row r="138" s="197" customFormat="1" x14ac:dyDescent="0.25"/>
    <row r="139" s="197" customFormat="1" x14ac:dyDescent="0.25"/>
    <row r="140" s="197" customFormat="1" x14ac:dyDescent="0.25"/>
    <row r="141" s="197" customFormat="1" x14ac:dyDescent="0.25"/>
    <row r="142" s="197" customFormat="1" x14ac:dyDescent="0.25"/>
    <row r="143" s="197" customFormat="1" x14ac:dyDescent="0.25"/>
    <row r="144" s="197" customFormat="1" x14ac:dyDescent="0.25"/>
    <row r="145" s="197" customFormat="1" x14ac:dyDescent="0.25"/>
    <row r="146" s="197" customFormat="1" x14ac:dyDescent="0.25"/>
    <row r="147" s="197" customFormat="1" x14ac:dyDescent="0.25"/>
    <row r="148" s="197" customFormat="1" x14ac:dyDescent="0.25"/>
    <row r="149" s="197" customFormat="1" x14ac:dyDescent="0.25"/>
    <row r="150" s="197" customFormat="1" x14ac:dyDescent="0.25"/>
    <row r="151" s="197" customFormat="1" x14ac:dyDescent="0.25"/>
    <row r="152" s="197" customFormat="1" x14ac:dyDescent="0.25"/>
    <row r="153" s="197" customFormat="1" x14ac:dyDescent="0.25"/>
    <row r="154" s="197" customFormat="1" x14ac:dyDescent="0.25"/>
    <row r="155" s="197" customFormat="1" x14ac:dyDescent="0.25"/>
    <row r="156" s="197" customFormat="1" x14ac:dyDescent="0.25"/>
    <row r="157" s="197" customFormat="1" x14ac:dyDescent="0.25"/>
    <row r="158" s="197" customFormat="1" x14ac:dyDescent="0.25"/>
    <row r="159" s="197" customFormat="1" x14ac:dyDescent="0.25"/>
    <row r="160" s="197" customFormat="1" x14ac:dyDescent="0.25"/>
    <row r="161" s="197" customFormat="1" x14ac:dyDescent="0.25"/>
    <row r="162" s="197" customFormat="1" x14ac:dyDescent="0.25"/>
    <row r="163" s="197" customFormat="1" x14ac:dyDescent="0.25"/>
    <row r="164" s="197" customFormat="1" x14ac:dyDescent="0.25"/>
    <row r="165" s="197" customFormat="1" x14ac:dyDescent="0.25"/>
    <row r="166" s="197" customFormat="1" x14ac:dyDescent="0.25"/>
    <row r="167" s="197" customFormat="1" x14ac:dyDescent="0.25"/>
    <row r="168" s="197" customFormat="1" x14ac:dyDescent="0.25"/>
    <row r="169" s="197" customFormat="1" x14ac:dyDescent="0.25"/>
    <row r="170" s="197" customFormat="1" x14ac:dyDescent="0.25"/>
    <row r="171" s="197" customFormat="1" x14ac:dyDescent="0.25"/>
    <row r="172" s="197" customFormat="1" x14ac:dyDescent="0.25"/>
    <row r="173" s="197" customFormat="1" x14ac:dyDescent="0.25"/>
    <row r="174" s="197" customFormat="1" x14ac:dyDescent="0.25"/>
    <row r="175" s="197" customFormat="1" x14ac:dyDescent="0.25"/>
    <row r="176" s="197" customFormat="1" x14ac:dyDescent="0.25"/>
    <row r="177" s="197" customFormat="1" x14ac:dyDescent="0.25"/>
    <row r="178" s="197" customFormat="1" x14ac:dyDescent="0.25"/>
    <row r="179" s="197" customFormat="1" x14ac:dyDescent="0.25"/>
    <row r="180" s="197" customFormat="1" x14ac:dyDescent="0.25"/>
    <row r="181" s="197" customFormat="1" x14ac:dyDescent="0.25"/>
    <row r="182" s="197" customFormat="1" x14ac:dyDescent="0.25"/>
    <row r="183" s="197" customFormat="1" x14ac:dyDescent="0.25"/>
    <row r="184" s="197" customFormat="1" x14ac:dyDescent="0.25"/>
    <row r="185" s="197" customFormat="1" x14ac:dyDescent="0.25"/>
    <row r="186" s="197" customFormat="1" x14ac:dyDescent="0.25"/>
    <row r="187" s="197" customFormat="1" x14ac:dyDescent="0.25"/>
    <row r="188" s="197" customFormat="1" x14ac:dyDescent="0.25"/>
    <row r="189" s="197" customFormat="1" x14ac:dyDescent="0.25"/>
    <row r="190" s="197" customFormat="1" x14ac:dyDescent="0.25"/>
    <row r="191" s="197" customFormat="1" x14ac:dyDescent="0.25"/>
    <row r="192" s="197" customFormat="1" x14ac:dyDescent="0.25"/>
    <row r="193" s="197" customFormat="1" x14ac:dyDescent="0.25"/>
    <row r="194" s="197" customFormat="1" x14ac:dyDescent="0.25"/>
    <row r="195" s="197" customFormat="1" x14ac:dyDescent="0.25"/>
    <row r="196" s="197" customFormat="1" x14ac:dyDescent="0.25"/>
    <row r="197" s="197" customFormat="1" x14ac:dyDescent="0.25"/>
    <row r="198" s="197" customFormat="1" x14ac:dyDescent="0.25"/>
    <row r="199" s="197" customFormat="1" x14ac:dyDescent="0.25"/>
    <row r="200" s="197" customFormat="1" x14ac:dyDescent="0.25"/>
    <row r="201" s="197" customFormat="1" x14ac:dyDescent="0.25"/>
    <row r="202" s="197" customFormat="1" x14ac:dyDescent="0.25"/>
    <row r="203" s="197" customFormat="1" x14ac:dyDescent="0.25"/>
    <row r="204" s="197" customFormat="1" x14ac:dyDescent="0.25"/>
    <row r="205" s="197" customFormat="1" x14ac:dyDescent="0.25"/>
    <row r="206" s="197" customFormat="1" x14ac:dyDescent="0.25"/>
    <row r="207" s="197" customFormat="1" x14ac:dyDescent="0.25"/>
    <row r="208" s="197" customFormat="1" x14ac:dyDescent="0.25"/>
    <row r="209" s="197" customFormat="1" x14ac:dyDescent="0.25"/>
    <row r="210" s="197" customFormat="1" x14ac:dyDescent="0.25"/>
    <row r="211" s="197" customFormat="1" x14ac:dyDescent="0.25"/>
    <row r="212" s="197" customFormat="1" x14ac:dyDescent="0.25"/>
    <row r="213" s="197" customFormat="1" x14ac:dyDescent="0.25"/>
    <row r="214" s="197" customFormat="1" x14ac:dyDescent="0.25"/>
    <row r="215" s="197" customFormat="1" x14ac:dyDescent="0.25"/>
    <row r="216" s="197" customFormat="1" x14ac:dyDescent="0.25"/>
    <row r="217" s="197" customFormat="1" x14ac:dyDescent="0.25"/>
    <row r="218" s="197" customFormat="1" x14ac:dyDescent="0.25"/>
    <row r="219" s="197" customFormat="1" x14ac:dyDescent="0.25"/>
    <row r="220" s="197" customFormat="1" x14ac:dyDescent="0.25"/>
    <row r="221" s="197" customFormat="1" x14ac:dyDescent="0.25"/>
    <row r="222" s="197" customFormat="1" x14ac:dyDescent="0.25"/>
    <row r="223" s="197" customFormat="1" x14ac:dyDescent="0.25"/>
    <row r="224" s="197" customFormat="1" x14ac:dyDescent="0.25"/>
    <row r="225" s="197" customFormat="1" x14ac:dyDescent="0.25"/>
    <row r="226" s="197" customFormat="1" x14ac:dyDescent="0.25"/>
    <row r="227" s="197" customFormat="1" x14ac:dyDescent="0.25"/>
    <row r="228" s="197" customFormat="1" x14ac:dyDescent="0.25"/>
    <row r="229" s="197" customFormat="1" x14ac:dyDescent="0.25"/>
    <row r="230" s="197" customFormat="1" x14ac:dyDescent="0.25"/>
    <row r="231" s="197" customFormat="1" x14ac:dyDescent="0.25"/>
    <row r="232" s="197" customFormat="1" x14ac:dyDescent="0.25"/>
    <row r="233" s="197" customFormat="1" x14ac:dyDescent="0.25"/>
    <row r="234" s="197" customFormat="1" x14ac:dyDescent="0.25"/>
    <row r="235" s="197" customFormat="1" x14ac:dyDescent="0.25"/>
    <row r="236" s="197" customFormat="1" x14ac:dyDescent="0.25"/>
    <row r="237" s="197" customFormat="1" x14ac:dyDescent="0.25"/>
    <row r="238" s="197" customFormat="1" x14ac:dyDescent="0.25"/>
    <row r="239" s="197" customFormat="1" x14ac:dyDescent="0.25"/>
    <row r="240" s="197" customFormat="1" x14ac:dyDescent="0.25"/>
    <row r="241" s="197" customFormat="1" x14ac:dyDescent="0.25"/>
    <row r="242" s="197" customFormat="1" x14ac:dyDescent="0.25"/>
    <row r="243" s="197" customFormat="1" x14ac:dyDescent="0.25"/>
    <row r="244" s="197" customFormat="1" x14ac:dyDescent="0.25"/>
    <row r="245" s="197" customFormat="1" x14ac:dyDescent="0.25"/>
    <row r="246" s="197" customFormat="1" x14ac:dyDescent="0.25"/>
    <row r="247" s="197" customFormat="1" x14ac:dyDescent="0.25"/>
    <row r="248" s="197" customFormat="1" x14ac:dyDescent="0.25"/>
    <row r="249" s="197" customFormat="1" x14ac:dyDescent="0.25"/>
    <row r="250" s="197" customFormat="1" x14ac:dyDescent="0.25"/>
    <row r="251" s="197" customFormat="1" x14ac:dyDescent="0.25"/>
    <row r="252" s="197" customFormat="1" x14ac:dyDescent="0.25"/>
    <row r="253" s="197" customFormat="1" x14ac:dyDescent="0.25"/>
    <row r="254" s="197" customFormat="1" x14ac:dyDescent="0.25"/>
    <row r="255" s="197" customFormat="1" x14ac:dyDescent="0.25"/>
    <row r="256" s="197" customFormat="1" x14ac:dyDescent="0.25"/>
    <row r="257" s="197" customFormat="1" x14ac:dyDescent="0.25"/>
    <row r="258" s="197" customFormat="1" x14ac:dyDescent="0.25"/>
    <row r="259" s="197" customFormat="1" x14ac:dyDescent="0.25"/>
    <row r="260" s="197" customFormat="1" x14ac:dyDescent="0.25"/>
    <row r="261" s="197" customFormat="1" x14ac:dyDescent="0.25"/>
    <row r="262" s="197" customFormat="1" x14ac:dyDescent="0.25"/>
    <row r="263" s="197" customFormat="1" x14ac:dyDescent="0.25"/>
    <row r="264" s="197" customFormat="1" x14ac:dyDescent="0.25"/>
    <row r="265" s="197" customFormat="1" x14ac:dyDescent="0.25"/>
    <row r="266" s="197" customFormat="1" x14ac:dyDescent="0.25"/>
    <row r="267" s="197" customFormat="1" x14ac:dyDescent="0.25"/>
    <row r="268" s="197" customFormat="1" x14ac:dyDescent="0.25"/>
    <row r="269" s="197" customFormat="1" x14ac:dyDescent="0.25"/>
    <row r="270" s="197" customFormat="1" x14ac:dyDescent="0.25"/>
    <row r="271" s="197" customFormat="1" x14ac:dyDescent="0.25"/>
    <row r="272" s="197" customFormat="1" x14ac:dyDescent="0.25"/>
    <row r="273" s="197" customFormat="1" x14ac:dyDescent="0.25"/>
    <row r="274" s="197" customFormat="1" x14ac:dyDescent="0.25"/>
    <row r="275" s="197" customFormat="1" x14ac:dyDescent="0.25"/>
    <row r="276" s="197" customFormat="1" x14ac:dyDescent="0.25"/>
    <row r="277" s="197" customFormat="1" x14ac:dyDescent="0.25"/>
    <row r="278" s="197" customFormat="1" x14ac:dyDescent="0.25"/>
    <row r="279" s="197" customFormat="1" x14ac:dyDescent="0.25"/>
    <row r="280" s="197" customFormat="1" x14ac:dyDescent="0.25"/>
    <row r="281" s="197" customFormat="1" x14ac:dyDescent="0.25"/>
    <row r="282" s="197" customFormat="1" x14ac:dyDescent="0.25"/>
    <row r="283" s="197" customFormat="1" x14ac:dyDescent="0.25"/>
    <row r="284" s="197" customFormat="1" x14ac:dyDescent="0.25"/>
    <row r="285" s="197" customFormat="1" x14ac:dyDescent="0.25"/>
    <row r="286" s="197" customFormat="1" x14ac:dyDescent="0.25"/>
    <row r="287" s="197" customFormat="1" x14ac:dyDescent="0.25"/>
    <row r="288" s="197" customFormat="1" x14ac:dyDescent="0.25"/>
  </sheetData>
  <customSheetViews>
    <customSheetView guid="{C4A283EE-C4B0-4E29-8C19-4963E37D90B7}">
      <selection activeCell="J34" sqref="J34"/>
      <pageMargins left="0.7" right="0.7" top="0.75" bottom="0.75" header="0.3" footer="0.3"/>
      <pageSetup orientation="portrait" horizontalDpi="1200" verticalDpi="1200" r:id="rId1"/>
    </customSheetView>
    <customSheetView guid="{4065E717-11DE-4CCC-99D1-B3BA920E3F92}" topLeftCell="A21">
      <selection activeCell="K59" sqref="K59"/>
      <pageMargins left="0.7" right="0.7" top="0.75" bottom="0.75" header="0.3" footer="0.3"/>
      <pageSetup orientation="portrait" horizontalDpi="1200" verticalDpi="1200" r:id="rId2"/>
    </customSheetView>
    <customSheetView guid="{B848C897-026E-44C8-A434-4C9BC47821B0}" topLeftCell="A21">
      <selection activeCell="K59" sqref="K59"/>
      <pageMargins left="0.7" right="0.7" top="0.75" bottom="0.75" header="0.3" footer="0.3"/>
      <pageSetup orientation="portrait" horizontalDpi="1200" verticalDpi="1200" r:id="rId3"/>
    </customSheetView>
  </customSheetViews>
  <mergeCells count="31">
    <mergeCell ref="A1:L1"/>
    <mergeCell ref="J29:R29"/>
    <mergeCell ref="J30:R30"/>
    <mergeCell ref="J28:R28"/>
    <mergeCell ref="F31:G31"/>
    <mergeCell ref="B32:C32"/>
    <mergeCell ref="B27:C27"/>
    <mergeCell ref="D27:E27"/>
    <mergeCell ref="F27:G27"/>
    <mergeCell ref="B33:C33"/>
    <mergeCell ref="D33:E33"/>
    <mergeCell ref="F33:G33"/>
    <mergeCell ref="F30:G30"/>
    <mergeCell ref="B31:C31"/>
    <mergeCell ref="D31:E31"/>
    <mergeCell ref="B37:C37"/>
    <mergeCell ref="D37:E37"/>
    <mergeCell ref="F37:G37"/>
    <mergeCell ref="A22:R22"/>
    <mergeCell ref="A23:R23"/>
    <mergeCell ref="A24:R24"/>
    <mergeCell ref="D32:E32"/>
    <mergeCell ref="F32:G32"/>
    <mergeCell ref="B28:C28"/>
    <mergeCell ref="D28:E28"/>
    <mergeCell ref="F28:G28"/>
    <mergeCell ref="B29:C29"/>
    <mergeCell ref="D29:E29"/>
    <mergeCell ref="F29:G29"/>
    <mergeCell ref="B30:C30"/>
    <mergeCell ref="D30:E30"/>
  </mergeCells>
  <pageMargins left="0.7" right="0.7" top="0.75" bottom="0.75" header="0.3" footer="0.3"/>
  <pageSetup orientation="portrait" horizontalDpi="1200" verticalDpi="1200"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91"/>
  <sheetViews>
    <sheetView zoomScale="80" zoomScaleNormal="80" workbookViewId="0">
      <selection activeCell="K38" sqref="K38"/>
    </sheetView>
  </sheetViews>
  <sheetFormatPr defaultRowHeight="15" x14ac:dyDescent="0.25"/>
  <cols>
    <col min="1" max="1" width="26" bestFit="1" customWidth="1"/>
    <col min="2" max="2" width="8.5703125" style="2" customWidth="1"/>
  </cols>
  <sheetData>
    <row r="1" spans="1:18" x14ac:dyDescent="0.25">
      <c r="A1" s="29" t="s">
        <v>712</v>
      </c>
    </row>
    <row r="5" spans="1:18" x14ac:dyDescent="0.25">
      <c r="M5" s="257"/>
      <c r="R5" s="47"/>
    </row>
    <row r="6" spans="1:18" ht="14.65" customHeight="1" x14ac:dyDescent="0.25">
      <c r="M6" s="257"/>
      <c r="R6" s="47"/>
    </row>
    <row r="17" spans="1:13" x14ac:dyDescent="0.25">
      <c r="M17" s="282"/>
    </row>
    <row r="26" spans="1:13" s="166" customFormat="1" x14ac:dyDescent="0.25">
      <c r="B26" s="172"/>
    </row>
    <row r="27" spans="1:13" s="166" customFormat="1" x14ac:dyDescent="0.25">
      <c r="A27" s="360" t="s">
        <v>301</v>
      </c>
      <c r="B27" s="360"/>
      <c r="C27" s="360"/>
      <c r="D27" s="360"/>
      <c r="E27" s="360"/>
      <c r="F27" s="360"/>
      <c r="G27" s="360"/>
      <c r="H27" s="360"/>
      <c r="I27" s="360"/>
      <c r="J27"/>
    </row>
    <row r="28" spans="1:13" s="166" customFormat="1" ht="58.9" customHeight="1" x14ac:dyDescent="0.25">
      <c r="A28" s="344" t="s">
        <v>300</v>
      </c>
      <c r="B28" s="344"/>
      <c r="C28" s="344"/>
      <c r="D28" s="344"/>
      <c r="E28" s="344"/>
      <c r="F28" s="344"/>
      <c r="G28" s="344"/>
      <c r="H28" s="344"/>
      <c r="I28" s="344"/>
      <c r="J28"/>
    </row>
    <row r="29" spans="1:13" s="166" customFormat="1" x14ac:dyDescent="0.25">
      <c r="A29" s="346" t="s">
        <v>144</v>
      </c>
      <c r="B29" s="346"/>
      <c r="C29" s="346"/>
      <c r="D29" s="346"/>
      <c r="E29" s="346"/>
      <c r="F29" s="346"/>
      <c r="G29" s="346"/>
      <c r="H29" s="346"/>
      <c r="I29" s="346"/>
      <c r="J29"/>
    </row>
    <row r="30" spans="1:13" s="166" customFormat="1" x14ac:dyDescent="0.25">
      <c r="A30" s="340" t="s">
        <v>260</v>
      </c>
      <c r="B30" s="340"/>
      <c r="C30" s="340"/>
      <c r="D30" s="340"/>
      <c r="E30" s="340"/>
      <c r="F30" s="340"/>
      <c r="G30" s="340"/>
      <c r="H30" s="340"/>
      <c r="I30" s="340"/>
      <c r="J30"/>
    </row>
    <row r="31" spans="1:13" s="166" customFormat="1" x14ac:dyDescent="0.25">
      <c r="A31" s="165"/>
      <c r="B31" s="165"/>
      <c r="C31" s="165"/>
      <c r="D31" s="165"/>
      <c r="E31" s="165"/>
      <c r="F31" s="165"/>
      <c r="G31" s="165"/>
      <c r="H31" s="165"/>
      <c r="I31" s="165"/>
    </row>
    <row r="32" spans="1:13" s="197" customFormat="1" ht="15.75" thickBot="1" x14ac:dyDescent="0.3">
      <c r="B32" s="216"/>
    </row>
    <row r="33" spans="1:11" s="197" customFormat="1" ht="15.75" thickBot="1" x14ac:dyDescent="0.3">
      <c r="A33" s="265" t="s">
        <v>711</v>
      </c>
      <c r="B33" s="217" t="s">
        <v>296</v>
      </c>
      <c r="C33" s="217" t="s">
        <v>297</v>
      </c>
      <c r="D33" s="217" t="s">
        <v>298</v>
      </c>
      <c r="E33" s="217" t="s">
        <v>343</v>
      </c>
      <c r="F33" s="217" t="s">
        <v>20</v>
      </c>
      <c r="H33" s="283"/>
      <c r="I33" s="283"/>
      <c r="J33" s="283"/>
      <c r="K33" s="283"/>
    </row>
    <row r="34" spans="1:11" s="197" customFormat="1" x14ac:dyDescent="0.25">
      <c r="A34" s="208" t="s">
        <v>10</v>
      </c>
      <c r="B34" s="218">
        <v>0.26409535288603186</v>
      </c>
      <c r="C34" s="218">
        <v>8.1826704164992631E-2</v>
      </c>
      <c r="D34" s="218">
        <v>0.15561805276550153</v>
      </c>
      <c r="E34" s="218">
        <v>0.48854961832061067</v>
      </c>
      <c r="F34" s="218">
        <v>9.9102718628632652E-3</v>
      </c>
      <c r="H34" s="283"/>
      <c r="I34" s="283"/>
      <c r="J34" s="283"/>
      <c r="K34" s="283"/>
    </row>
    <row r="35" spans="1:11" s="197" customFormat="1" x14ac:dyDescent="0.25">
      <c r="A35" s="208" t="s">
        <v>9</v>
      </c>
      <c r="B35" s="218">
        <v>0.23350582147477361</v>
      </c>
      <c r="C35" s="218">
        <v>0.13745148771021992</v>
      </c>
      <c r="D35" s="218">
        <v>0.29495472186287192</v>
      </c>
      <c r="E35" s="218">
        <v>0.31856403622250973</v>
      </c>
      <c r="F35" s="218">
        <v>1.5523932729624839E-2</v>
      </c>
      <c r="H35" s="283"/>
      <c r="I35" s="283"/>
      <c r="J35" s="283"/>
      <c r="K35" s="283"/>
    </row>
    <row r="36" spans="1:11" s="197" customFormat="1" x14ac:dyDescent="0.25">
      <c r="A36" s="208" t="s">
        <v>12</v>
      </c>
      <c r="B36" s="218">
        <v>0.16129032258064516</v>
      </c>
      <c r="C36" s="218">
        <v>0.12903225806451613</v>
      </c>
      <c r="D36" s="218">
        <v>0.19354838709677419</v>
      </c>
      <c r="E36" s="218">
        <v>0.50806451612903225</v>
      </c>
      <c r="F36" s="218">
        <v>8.0645161290322578E-3</v>
      </c>
      <c r="H36" s="283"/>
      <c r="I36" s="283"/>
      <c r="J36" s="283"/>
      <c r="K36" s="283"/>
    </row>
    <row r="37" spans="1:11" s="197" customFormat="1" x14ac:dyDescent="0.25">
      <c r="A37" s="208" t="s">
        <v>304</v>
      </c>
      <c r="B37" s="218">
        <v>0.19091813059330462</v>
      </c>
      <c r="C37" s="218">
        <v>6.8279748094133244E-2</v>
      </c>
      <c r="D37" s="218">
        <v>0.18561484918793503</v>
      </c>
      <c r="E37" s="218">
        <v>0.53331123632747768</v>
      </c>
      <c r="F37" s="218">
        <v>2.1876035797149487E-2</v>
      </c>
      <c r="H37" s="283"/>
      <c r="I37" s="283"/>
      <c r="J37" s="283"/>
      <c r="K37" s="283"/>
    </row>
    <row r="38" spans="1:11" s="197" customFormat="1" x14ac:dyDescent="0.25">
      <c r="A38" s="208" t="s">
        <v>305</v>
      </c>
      <c r="B38" s="218">
        <v>3.7914691943127965E-2</v>
      </c>
      <c r="C38" s="218">
        <v>3.6861506055818852E-2</v>
      </c>
      <c r="D38" s="218">
        <v>0.24539231174302265</v>
      </c>
      <c r="E38" s="218">
        <v>0.66929963138493942</v>
      </c>
      <c r="F38" s="218">
        <v>1.0531858873091101E-2</v>
      </c>
    </row>
    <row r="39" spans="1:11" s="197" customFormat="1" x14ac:dyDescent="0.25">
      <c r="A39" s="208" t="s">
        <v>14</v>
      </c>
      <c r="B39" s="218">
        <v>0.14236311239193083</v>
      </c>
      <c r="C39" s="218">
        <v>5.0720461095100866E-2</v>
      </c>
      <c r="D39" s="218">
        <v>0.14812680115273774</v>
      </c>
      <c r="E39" s="218">
        <v>0.57694524495677235</v>
      </c>
      <c r="F39" s="218">
        <v>8.184438040345822E-2</v>
      </c>
    </row>
    <row r="40" spans="1:11" s="197" customFormat="1" x14ac:dyDescent="0.25">
      <c r="B40" s="216"/>
    </row>
    <row r="41" spans="1:11" s="197" customFormat="1" x14ac:dyDescent="0.25">
      <c r="B41" s="216"/>
    </row>
    <row r="42" spans="1:11" s="197" customFormat="1" x14ac:dyDescent="0.25">
      <c r="B42" s="216"/>
    </row>
    <row r="43" spans="1:11" s="197" customFormat="1" x14ac:dyDescent="0.25">
      <c r="A43" s="197" t="s">
        <v>233</v>
      </c>
      <c r="B43" s="216"/>
    </row>
    <row r="44" spans="1:11" s="197" customFormat="1" ht="15.75" thickBot="1" x14ac:dyDescent="0.3">
      <c r="B44" s="216"/>
      <c r="C44" s="352" t="s">
        <v>15</v>
      </c>
      <c r="D44" s="352"/>
      <c r="E44" s="352"/>
      <c r="F44" s="352"/>
      <c r="G44" s="352"/>
    </row>
    <row r="45" spans="1:11" s="197" customFormat="1" ht="15.75" thickBot="1" x14ac:dyDescent="0.3">
      <c r="A45" s="265" t="s">
        <v>711</v>
      </c>
      <c r="B45" s="199"/>
      <c r="C45" s="217" t="s">
        <v>16</v>
      </c>
      <c r="D45" s="217" t="s">
        <v>17</v>
      </c>
      <c r="E45" s="217" t="s">
        <v>18</v>
      </c>
      <c r="F45" s="217" t="s">
        <v>19</v>
      </c>
      <c r="G45" s="217" t="s">
        <v>20</v>
      </c>
    </row>
    <row r="46" spans="1:11" s="197" customFormat="1" x14ac:dyDescent="0.25">
      <c r="A46" s="208" t="s">
        <v>9</v>
      </c>
      <c r="B46" s="219" t="s">
        <v>7</v>
      </c>
      <c r="C46" s="213">
        <f>C57/$H57</f>
        <v>0.23350582147477361</v>
      </c>
      <c r="D46" s="213">
        <f t="shared" ref="D46:G46" si="0">D57/$H57</f>
        <v>0.13745148771021992</v>
      </c>
      <c r="E46" s="213">
        <f t="shared" si="0"/>
        <v>0.29495472186287192</v>
      </c>
      <c r="F46" s="213">
        <f t="shared" si="0"/>
        <v>0.31856403622250973</v>
      </c>
      <c r="G46" s="213">
        <f t="shared" si="0"/>
        <v>1.5523932729624839E-2</v>
      </c>
    </row>
    <row r="47" spans="1:11" s="197" customFormat="1" x14ac:dyDescent="0.25">
      <c r="A47" s="208" t="s">
        <v>10</v>
      </c>
      <c r="B47" s="219" t="s">
        <v>7</v>
      </c>
      <c r="C47" s="213">
        <f t="shared" ref="C47:G47" si="1">C58/$H58</f>
        <v>0.26409535288603186</v>
      </c>
      <c r="D47" s="213">
        <f t="shared" si="1"/>
        <v>8.1826704164992631E-2</v>
      </c>
      <c r="E47" s="213">
        <f t="shared" si="1"/>
        <v>0.15561805276550153</v>
      </c>
      <c r="F47" s="213">
        <f t="shared" si="1"/>
        <v>0.48854961832061067</v>
      </c>
      <c r="G47" s="213">
        <f t="shared" si="1"/>
        <v>9.9102718628632652E-3</v>
      </c>
    </row>
    <row r="48" spans="1:11" s="197" customFormat="1" x14ac:dyDescent="0.25">
      <c r="A48" s="208" t="s">
        <v>11</v>
      </c>
      <c r="B48" s="219" t="s">
        <v>7</v>
      </c>
      <c r="C48" s="213">
        <f t="shared" ref="C48:G48" si="2">C59/$H59</f>
        <v>3.7914691943127965E-2</v>
      </c>
      <c r="D48" s="213">
        <f t="shared" si="2"/>
        <v>3.6861506055818852E-2</v>
      </c>
      <c r="E48" s="213">
        <f t="shared" si="2"/>
        <v>0.24539231174302265</v>
      </c>
      <c r="F48" s="213">
        <f t="shared" si="2"/>
        <v>0.66929963138493942</v>
      </c>
      <c r="G48" s="213">
        <f t="shared" si="2"/>
        <v>1.0531858873091101E-2</v>
      </c>
    </row>
    <row r="49" spans="1:8" s="197" customFormat="1" x14ac:dyDescent="0.25">
      <c r="A49" s="208" t="s">
        <v>12</v>
      </c>
      <c r="B49" s="219" t="s">
        <v>7</v>
      </c>
      <c r="C49" s="213">
        <f t="shared" ref="C49:G49" si="3">C60/$H60</f>
        <v>0.16129032258064516</v>
      </c>
      <c r="D49" s="213">
        <f t="shared" si="3"/>
        <v>0.12903225806451613</v>
      </c>
      <c r="E49" s="213">
        <f t="shared" si="3"/>
        <v>0.19354838709677419</v>
      </c>
      <c r="F49" s="213">
        <f t="shared" si="3"/>
        <v>0.50806451612903225</v>
      </c>
      <c r="G49" s="213">
        <f t="shared" si="3"/>
        <v>8.0645161290322578E-3</v>
      </c>
    </row>
    <row r="50" spans="1:8" s="197" customFormat="1" x14ac:dyDescent="0.25">
      <c r="A50" s="208" t="s">
        <v>13</v>
      </c>
      <c r="B50" s="219" t="s">
        <v>7</v>
      </c>
      <c r="C50" s="213">
        <f t="shared" ref="C50:G50" si="4">C61/$H61</f>
        <v>0.19091813059330462</v>
      </c>
      <c r="D50" s="213">
        <f t="shared" si="4"/>
        <v>6.8279748094133244E-2</v>
      </c>
      <c r="E50" s="213">
        <f t="shared" si="4"/>
        <v>0.18561484918793503</v>
      </c>
      <c r="F50" s="213">
        <f t="shared" si="4"/>
        <v>0.53331123632747768</v>
      </c>
      <c r="G50" s="213">
        <f t="shared" si="4"/>
        <v>2.1876035797149487E-2</v>
      </c>
    </row>
    <row r="51" spans="1:8" s="197" customFormat="1" x14ac:dyDescent="0.25">
      <c r="A51" s="208" t="s">
        <v>14</v>
      </c>
      <c r="B51" s="219" t="s">
        <v>7</v>
      </c>
      <c r="C51" s="213">
        <f t="shared" ref="C51:G51" si="5">C62/$H62</f>
        <v>0.14236311239193083</v>
      </c>
      <c r="D51" s="213">
        <f t="shared" si="5"/>
        <v>5.0720461095100866E-2</v>
      </c>
      <c r="E51" s="213">
        <f t="shared" si="5"/>
        <v>0.14812680115273774</v>
      </c>
      <c r="F51" s="213">
        <f t="shared" si="5"/>
        <v>0.57694524495677235</v>
      </c>
      <c r="G51" s="213">
        <f t="shared" si="5"/>
        <v>8.184438040345822E-2</v>
      </c>
    </row>
    <row r="52" spans="1:8" s="197" customFormat="1" x14ac:dyDescent="0.25">
      <c r="B52" s="216"/>
    </row>
    <row r="53" spans="1:8" s="197" customFormat="1" x14ac:dyDescent="0.25">
      <c r="B53" s="216"/>
    </row>
    <row r="54" spans="1:8" s="197" customFormat="1" x14ac:dyDescent="0.25">
      <c r="B54" s="216"/>
    </row>
    <row r="55" spans="1:8" s="197" customFormat="1" ht="15.75" thickBot="1" x14ac:dyDescent="0.3">
      <c r="B55" s="216"/>
      <c r="C55" s="352" t="s">
        <v>15</v>
      </c>
      <c r="D55" s="352"/>
      <c r="E55" s="352"/>
      <c r="F55" s="352"/>
      <c r="G55" s="352"/>
    </row>
    <row r="56" spans="1:8" s="197" customFormat="1" ht="15.75" thickBot="1" x14ac:dyDescent="0.3">
      <c r="A56" s="265" t="s">
        <v>711</v>
      </c>
      <c r="B56" s="199"/>
      <c r="C56" s="217" t="s">
        <v>16</v>
      </c>
      <c r="D56" s="217" t="s">
        <v>17</v>
      </c>
      <c r="E56" s="217" t="s">
        <v>18</v>
      </c>
      <c r="F56" s="217" t="s">
        <v>19</v>
      </c>
      <c r="G56" s="217" t="s">
        <v>20</v>
      </c>
    </row>
    <row r="57" spans="1:8" s="197" customFormat="1" x14ac:dyDescent="0.25">
      <c r="A57" s="208" t="s">
        <v>9</v>
      </c>
      <c r="B57" s="219" t="s">
        <v>6</v>
      </c>
      <c r="C57" s="202">
        <v>3610</v>
      </c>
      <c r="D57" s="202">
        <v>2125</v>
      </c>
      <c r="E57" s="220">
        <v>4560</v>
      </c>
      <c r="F57" s="220">
        <v>4925</v>
      </c>
      <c r="G57" s="220">
        <v>240</v>
      </c>
      <c r="H57" s="202">
        <f>SUM(C57:G57)</f>
        <v>15460</v>
      </c>
    </row>
    <row r="58" spans="1:8" s="197" customFormat="1" x14ac:dyDescent="0.25">
      <c r="A58" s="208" t="s">
        <v>10</v>
      </c>
      <c r="B58" s="219" t="s">
        <v>6</v>
      </c>
      <c r="C58" s="202">
        <v>9860</v>
      </c>
      <c r="D58" s="220">
        <v>3055</v>
      </c>
      <c r="E58" s="220">
        <v>5810</v>
      </c>
      <c r="F58" s="220">
        <v>18240</v>
      </c>
      <c r="G58" s="220">
        <v>370</v>
      </c>
      <c r="H58" s="202">
        <f t="shared" ref="H58:H62" si="6">SUM(C58:G58)</f>
        <v>37335</v>
      </c>
    </row>
    <row r="59" spans="1:8" s="197" customFormat="1" x14ac:dyDescent="0.25">
      <c r="A59" s="208" t="s">
        <v>11</v>
      </c>
      <c r="B59" s="219" t="s">
        <v>6</v>
      </c>
      <c r="C59" s="202">
        <v>360</v>
      </c>
      <c r="D59" s="220">
        <v>350</v>
      </c>
      <c r="E59" s="220">
        <v>2330</v>
      </c>
      <c r="F59" s="220">
        <v>6355</v>
      </c>
      <c r="G59" s="220">
        <v>100</v>
      </c>
      <c r="H59" s="202">
        <f t="shared" si="6"/>
        <v>9495</v>
      </c>
    </row>
    <row r="60" spans="1:8" s="197" customFormat="1" x14ac:dyDescent="0.25">
      <c r="A60" s="208" t="s">
        <v>12</v>
      </c>
      <c r="B60" s="219" t="s">
        <v>6</v>
      </c>
      <c r="C60" s="202">
        <v>100</v>
      </c>
      <c r="D60" s="220">
        <v>80</v>
      </c>
      <c r="E60" s="220">
        <v>120</v>
      </c>
      <c r="F60" s="220">
        <v>315</v>
      </c>
      <c r="G60" s="220">
        <v>5</v>
      </c>
      <c r="H60" s="202">
        <f t="shared" si="6"/>
        <v>620</v>
      </c>
    </row>
    <row r="61" spans="1:8" s="197" customFormat="1" x14ac:dyDescent="0.25">
      <c r="A61" s="208" t="s">
        <v>13</v>
      </c>
      <c r="B61" s="219" t="s">
        <v>6</v>
      </c>
      <c r="C61" s="202">
        <v>2880</v>
      </c>
      <c r="D61" s="220">
        <v>1030</v>
      </c>
      <c r="E61" s="220">
        <v>2800</v>
      </c>
      <c r="F61" s="220">
        <v>8045</v>
      </c>
      <c r="G61" s="220">
        <v>330</v>
      </c>
      <c r="H61" s="202">
        <f t="shared" si="6"/>
        <v>15085</v>
      </c>
    </row>
    <row r="62" spans="1:8" s="197" customFormat="1" x14ac:dyDescent="0.25">
      <c r="A62" s="208" t="s">
        <v>14</v>
      </c>
      <c r="B62" s="219" t="s">
        <v>6</v>
      </c>
      <c r="C62" s="202">
        <v>1235</v>
      </c>
      <c r="D62" s="220">
        <v>440</v>
      </c>
      <c r="E62" s="220">
        <v>1285</v>
      </c>
      <c r="F62" s="220">
        <v>5005</v>
      </c>
      <c r="G62" s="220">
        <v>710</v>
      </c>
      <c r="H62" s="202">
        <f t="shared" si="6"/>
        <v>8675</v>
      </c>
    </row>
    <row r="63" spans="1:8" s="197" customFormat="1" x14ac:dyDescent="0.25">
      <c r="B63" s="216"/>
    </row>
    <row r="64" spans="1:8" s="197" customFormat="1" x14ac:dyDescent="0.25">
      <c r="B64" s="216"/>
    </row>
    <row r="65" spans="2:2" s="197" customFormat="1" x14ac:dyDescent="0.25">
      <c r="B65" s="216"/>
    </row>
    <row r="66" spans="2:2" s="197" customFormat="1" x14ac:dyDescent="0.25">
      <c r="B66" s="216"/>
    </row>
    <row r="67" spans="2:2" s="197" customFormat="1" x14ac:dyDescent="0.25">
      <c r="B67" s="216"/>
    </row>
    <row r="68" spans="2:2" s="197" customFormat="1" x14ac:dyDescent="0.25">
      <c r="B68" s="216"/>
    </row>
    <row r="69" spans="2:2" s="197" customFormat="1" x14ac:dyDescent="0.25">
      <c r="B69" s="216"/>
    </row>
    <row r="70" spans="2:2" s="197" customFormat="1" x14ac:dyDescent="0.25">
      <c r="B70" s="216"/>
    </row>
    <row r="71" spans="2:2" s="197" customFormat="1" x14ac:dyDescent="0.25">
      <c r="B71" s="216"/>
    </row>
    <row r="72" spans="2:2" s="197" customFormat="1" x14ac:dyDescent="0.25">
      <c r="B72" s="216"/>
    </row>
    <row r="73" spans="2:2" s="197" customFormat="1" x14ac:dyDescent="0.25">
      <c r="B73" s="216"/>
    </row>
    <row r="74" spans="2:2" s="197" customFormat="1" x14ac:dyDescent="0.25">
      <c r="B74" s="216"/>
    </row>
    <row r="75" spans="2:2" s="197" customFormat="1" x14ac:dyDescent="0.25">
      <c r="B75" s="216"/>
    </row>
    <row r="76" spans="2:2" s="197" customFormat="1" x14ac:dyDescent="0.25">
      <c r="B76" s="216"/>
    </row>
    <row r="77" spans="2:2" s="197" customFormat="1" x14ac:dyDescent="0.25">
      <c r="B77" s="216"/>
    </row>
    <row r="78" spans="2:2" s="197" customFormat="1" x14ac:dyDescent="0.25">
      <c r="B78" s="216"/>
    </row>
    <row r="79" spans="2:2" s="197" customFormat="1" x14ac:dyDescent="0.25">
      <c r="B79" s="216"/>
    </row>
    <row r="80" spans="2:2" s="197" customFormat="1" x14ac:dyDescent="0.25">
      <c r="B80" s="216"/>
    </row>
    <row r="81" spans="2:2" s="197" customFormat="1" x14ac:dyDescent="0.25">
      <c r="B81" s="216"/>
    </row>
    <row r="82" spans="2:2" s="197" customFormat="1" x14ac:dyDescent="0.25">
      <c r="B82" s="216"/>
    </row>
    <row r="83" spans="2:2" s="197" customFormat="1" x14ac:dyDescent="0.25">
      <c r="B83" s="216"/>
    </row>
    <row r="84" spans="2:2" s="197" customFormat="1" x14ac:dyDescent="0.25">
      <c r="B84" s="216"/>
    </row>
    <row r="85" spans="2:2" s="197" customFormat="1" x14ac:dyDescent="0.25">
      <c r="B85" s="216"/>
    </row>
    <row r="86" spans="2:2" s="197" customFormat="1" x14ac:dyDescent="0.25">
      <c r="B86" s="216"/>
    </row>
    <row r="87" spans="2:2" s="197" customFormat="1" x14ac:dyDescent="0.25">
      <c r="B87" s="216"/>
    </row>
    <row r="88" spans="2:2" s="197" customFormat="1" x14ac:dyDescent="0.25">
      <c r="B88" s="216"/>
    </row>
    <row r="89" spans="2:2" s="197" customFormat="1" x14ac:dyDescent="0.25">
      <c r="B89" s="216"/>
    </row>
    <row r="90" spans="2:2" s="197" customFormat="1" x14ac:dyDescent="0.25">
      <c r="B90" s="216"/>
    </row>
    <row r="91" spans="2:2" s="197" customFormat="1" x14ac:dyDescent="0.25">
      <c r="B91" s="216"/>
    </row>
  </sheetData>
  <customSheetViews>
    <customSheetView guid="{C4A283EE-C4B0-4E29-8C19-4963E37D90B7}">
      <selection activeCell="P9" sqref="P9"/>
      <pageMargins left="0.7" right="0.7" top="0.75" bottom="0.75" header="0.3" footer="0.3"/>
    </customSheetView>
    <customSheetView guid="{4065E717-11DE-4CCC-99D1-B3BA920E3F92}">
      <selection activeCell="A2" sqref="A2"/>
      <pageMargins left="0.7" right="0.7" top="0.75" bottom="0.75" header="0.3" footer="0.3"/>
    </customSheetView>
    <customSheetView guid="{B848C897-026E-44C8-A434-4C9BC47821B0}">
      <selection activeCell="A2" sqref="A2"/>
      <pageMargins left="0.7" right="0.7" top="0.75" bottom="0.75" header="0.3" footer="0.3"/>
    </customSheetView>
  </customSheetViews>
  <mergeCells count="6">
    <mergeCell ref="A27:I27"/>
    <mergeCell ref="A29:I29"/>
    <mergeCell ref="A30:I30"/>
    <mergeCell ref="A28:I28"/>
    <mergeCell ref="C55:G55"/>
    <mergeCell ref="C44:G4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A68B49F914BD4EBEA400841AD9F577" ma:contentTypeVersion="6" ma:contentTypeDescription="Create a new document." ma:contentTypeScope="" ma:versionID="f8d98325ffac3172864e5b84f93c3e77">
  <xsd:schema xmlns:xsd="http://www.w3.org/2001/XMLSchema" xmlns:xs="http://www.w3.org/2001/XMLSchema" xmlns:p="http://schemas.microsoft.com/office/2006/metadata/properties" xmlns:ns2="837b5f2f-e54e-465a-9783-b9f21423e852" xmlns:ns3="80f653ab-106f-493a-99cb-d1a11e713fcb" targetNamespace="http://schemas.microsoft.com/office/2006/metadata/properties" ma:root="true" ma:fieldsID="35cd06c3c99e1d6afedbf9bf4b5e02c3" ns2:_="" ns3:_="">
    <xsd:import namespace="837b5f2f-e54e-465a-9783-b9f21423e852"/>
    <xsd:import namespace="80f653ab-106f-493a-99cb-d1a11e713f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7b5f2f-e54e-465a-9783-b9f21423e8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f653ab-106f-493a-99cb-d1a11e713fc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406217-9517-46D1-BB41-63778BF5750E}">
  <ds:schemaRefs>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elements/1.1/"/>
    <ds:schemaRef ds:uri="80f653ab-106f-493a-99cb-d1a11e713fcb"/>
    <ds:schemaRef ds:uri="837b5f2f-e54e-465a-9783-b9f21423e852"/>
    <ds:schemaRef ds:uri="http://www.w3.org/XML/1998/namespace"/>
    <ds:schemaRef ds:uri="http://purl.org/dc/dcmitype/"/>
  </ds:schemaRefs>
</ds:datastoreItem>
</file>

<file path=customXml/itemProps2.xml><?xml version="1.0" encoding="utf-8"?>
<ds:datastoreItem xmlns:ds="http://schemas.openxmlformats.org/officeDocument/2006/customXml" ds:itemID="{6E426A6B-A2C1-43BB-AD72-1B06BAC7F909}">
  <ds:schemaRefs>
    <ds:schemaRef ds:uri="http://schemas.microsoft.com/sharepoint/v3/contenttype/forms"/>
  </ds:schemaRefs>
</ds:datastoreItem>
</file>

<file path=customXml/itemProps3.xml><?xml version="1.0" encoding="utf-8"?>
<ds:datastoreItem xmlns:ds="http://schemas.openxmlformats.org/officeDocument/2006/customXml" ds:itemID="{6C8A8011-21FB-4421-8690-7B9FAC20B4D2}">
  <ds:schemaRefs>
    <ds:schemaRef ds:uri="http://schemas.microsoft.com/office/2006/metadata/contentType"/>
    <ds:schemaRef ds:uri="http://schemas.microsoft.com/office/2006/metadata/properties/metaAttributes"/>
    <ds:schemaRef ds:uri="http://www.w3.org/2000/xmlns/"/>
    <ds:schemaRef ds:uri="http://www.w3.org/2001/XMLSchema"/>
    <ds:schemaRef ds:uri="837b5f2f-e54e-465a-9783-b9f21423e852"/>
    <ds:schemaRef ds:uri="80f653ab-106f-493a-99cb-d1a11e713fcb"/>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About this file</vt:lpstr>
      <vt:lpstr>T1_inc</vt:lpstr>
      <vt:lpstr>T2_mort</vt:lpstr>
      <vt:lpstr>F1_IM-age</vt:lpstr>
      <vt:lpstr>F2_IM-geo</vt:lpstr>
      <vt:lpstr>F3_hist-sex</vt:lpstr>
      <vt:lpstr>T3_stage</vt:lpstr>
      <vt:lpstr>F4_stage-sex </vt:lpstr>
      <vt:lpstr>F5_hist-stage</vt:lpstr>
      <vt:lpstr>F6_IM-trends</vt:lpstr>
      <vt:lpstr>F7_hist-trends</vt:lpstr>
      <vt:lpstr>T4_inc-trends-age</vt:lpstr>
      <vt:lpstr>Supp_T4</vt:lpstr>
      <vt:lpstr>T5_inc-trends-geo</vt:lpstr>
      <vt:lpstr>Supp_T5</vt:lpstr>
      <vt:lpstr>F8_hist-trends-sex</vt:lpstr>
      <vt:lpstr>Supp_F7-F8</vt:lpstr>
      <vt:lpstr>T6_surv-sex</vt:lpstr>
      <vt:lpstr>Supp_T6</vt:lpstr>
      <vt:lpstr>F9_surv-hist-age</vt:lpstr>
      <vt:lpstr>F10_surv-hist-sex</vt:lpstr>
      <vt:lpstr>F11_surv-stage-sex</vt:lpstr>
      <vt:lpstr>T7_prev</vt:lpstr>
      <vt:lpstr>F12_prev-sex-duration</vt:lpstr>
      <vt:lpstr>T8_prev-geo</vt:lpstr>
      <vt:lpstr>F_D1</vt:lpstr>
      <vt:lpstr>F_D2</vt:lpstr>
      <vt:lpstr>T3_stage!Print_Area</vt:lpstr>
      <vt:lpstr>'T5_inc-trends-geo'!Print_Area</vt:lpstr>
    </vt:vector>
  </TitlesOfParts>
  <Company>StatCan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Ellison, Larry - HSD/DSS</dc:creator>
  <cp:lastModifiedBy>SAMUEL GOMEZ RECUERO</cp:lastModifiedBy>
  <cp:lastPrinted>2019-11-21T17:02:22Z</cp:lastPrinted>
  <dcterms:created xsi:type="dcterms:W3CDTF">2019-10-16T13:41:34Z</dcterms:created>
  <dcterms:modified xsi:type="dcterms:W3CDTF">2020-12-22T16:05:53Z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0x01010011A68B49F914BD4EBEA400841AD9F577</vt:lpwstr>
  </property>
</Properties>
</file>